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220" windowWidth="11775" windowHeight="4740" activeTab="1"/>
  </bookViews>
  <sheets>
    <sheet name="Proračun 2012" sheetId="1" r:id="rId1"/>
    <sheet name="Plan razvojnih programa" sheetId="2" r:id="rId2"/>
  </sheets>
  <definedNames>
    <definedName name="_xlnm.Print_Area" localSheetId="0">'Proračun 2012'!$B$1:$K$376</definedName>
  </definedNames>
  <calcPr fullCalcOnLoad="1"/>
</workbook>
</file>

<file path=xl/sharedStrings.xml><?xml version="1.0" encoding="utf-8"?>
<sst xmlns="http://schemas.openxmlformats.org/spreadsheetml/2006/main" count="341" uniqueCount="206">
  <si>
    <t>II. POSEBNI DIO</t>
  </si>
  <si>
    <t>Rashodi poslovanja</t>
  </si>
  <si>
    <t>Rashodi za usluge</t>
  </si>
  <si>
    <t>Ostali nespomenuti rashodi poslovanja</t>
  </si>
  <si>
    <t>Ostali rashodi</t>
  </si>
  <si>
    <t>Rashodi za zaposlene</t>
  </si>
  <si>
    <t>Ostali rashodi za zaposlene</t>
  </si>
  <si>
    <t>Doprinosi na plaće</t>
  </si>
  <si>
    <t>Materijalni rashodi</t>
  </si>
  <si>
    <t>Rashodi za materijal i energiju</t>
  </si>
  <si>
    <t>Financijski rashodi</t>
  </si>
  <si>
    <t>Rashodi za nabavu nefinancijske imovine</t>
  </si>
  <si>
    <t>Postrojenja i oprema</t>
  </si>
  <si>
    <t>Rashodi za nabavu proizvodne dugotrajne imovine</t>
  </si>
  <si>
    <t>Tekuće donacije</t>
  </si>
  <si>
    <t xml:space="preserve">Plaće </t>
  </si>
  <si>
    <t>Naknada troškova zaposlenima</t>
  </si>
  <si>
    <t xml:space="preserve">Rashodi za usluge </t>
  </si>
  <si>
    <t xml:space="preserve">Ostali nespomenuti rashodi poslovanja </t>
  </si>
  <si>
    <t>Ostali financijski rashodi</t>
  </si>
  <si>
    <t xml:space="preserve">Ostali rashodi   </t>
  </si>
  <si>
    <t>Prihodi od poreza</t>
  </si>
  <si>
    <t>Porez i prirez na dohodak</t>
  </si>
  <si>
    <t>Porezi na imovinu</t>
  </si>
  <si>
    <t>Porezi na robu i usluge</t>
  </si>
  <si>
    <t xml:space="preserve">Pomoći iz proračuna </t>
  </si>
  <si>
    <t>Prihodi od imovine</t>
  </si>
  <si>
    <t xml:space="preserve">Prihodi od financijske imovine </t>
  </si>
  <si>
    <t>Prihodi od nefinancijske imovine</t>
  </si>
  <si>
    <t xml:space="preserve">Administrativne (upravne) pristojbe </t>
  </si>
  <si>
    <t xml:space="preserve">Prihodi po posebnim propisima </t>
  </si>
  <si>
    <t>A) RAČUN PRIHODA I RASHODA</t>
  </si>
  <si>
    <t xml:space="preserve">    Prihodi poslovanja</t>
  </si>
  <si>
    <t xml:space="preserve">    Rashodi poslovanja</t>
  </si>
  <si>
    <t xml:space="preserve">    Rashodi za nabavu nefinancijske imovine</t>
  </si>
  <si>
    <t xml:space="preserve">    Razlika - višak/manjak</t>
  </si>
  <si>
    <t>B) RAČUN 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</si>
  <si>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</si>
  <si>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</si>
  <si>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</si>
  <si>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Prihodi od administativnih pristojbi i po posebnim propisima</t>
  </si>
  <si>
    <t>Donacije od pravnih i fizičkih osoba izvan opće države</t>
  </si>
  <si>
    <t>Plaće</t>
  </si>
  <si>
    <t>Doprinos na plaće</t>
  </si>
  <si>
    <t>Rashodi za nabavu proizvedene dugotrajne imovine</t>
  </si>
  <si>
    <t>I. OPĆI DIO</t>
  </si>
  <si>
    <t xml:space="preserve">    Višak/manjak + neto finaciranje </t>
  </si>
  <si>
    <t>Naknade troškova zaposlenima</t>
  </si>
  <si>
    <t>Građevinski objekti</t>
  </si>
  <si>
    <t>Funkcijska klasifikacija: 01 - Opće javne usluge</t>
  </si>
  <si>
    <t>Aktivnost: Predstavnička i izvršna tijela</t>
  </si>
  <si>
    <t>Aktivnost: Administarativno, tehničko i stručno osoblje</t>
  </si>
  <si>
    <t>Funkcijska klasifikacija: 06 - Usluge unapređenja stanovanja i zajednice</t>
  </si>
  <si>
    <t>Funkcijska klasifikacija: 09 - Obrazovanje</t>
  </si>
  <si>
    <t>Ostali nespomenutu rashodi poslovanja</t>
  </si>
  <si>
    <t>Aktivnost: Djelatnost sportskih udruga</t>
  </si>
  <si>
    <t>Funkcijska klasifikacija: 10 - Socijalna zaštita</t>
  </si>
  <si>
    <t>Funkcijska klasifikacija: 08 - Rekreacija, kultura i religija</t>
  </si>
  <si>
    <t>Pomoći iz inozemstva (darovnice) i od subjekata unutar opće države</t>
  </si>
  <si>
    <t>Program: Rad jedinstvenog upravnog odjela</t>
  </si>
  <si>
    <t>Tekući projekt: Opremanje upravnog odjela</t>
  </si>
  <si>
    <t>Aktivnost: Osnovna djelatnost</t>
  </si>
  <si>
    <t>Tekući projekt: Nabava opreme</t>
  </si>
  <si>
    <t>Aktivnost: Dom hrvatskih branitelja</t>
  </si>
  <si>
    <t>Aktivnost: Investicijsko održavanje cesta</t>
  </si>
  <si>
    <t>Aktivnost: Javna rasvjeta</t>
  </si>
  <si>
    <t>Aktivnost: Društveni i vatrogasni domovi</t>
  </si>
  <si>
    <t xml:space="preserve">             OBRAZOVANJE</t>
  </si>
  <si>
    <t>Aktivnost: Osnovna škola Kalnik</t>
  </si>
  <si>
    <t>Naknade građanima i kućanstvima na temelju osiguranja i druge naknade</t>
  </si>
  <si>
    <t>Ostale naknade građanima i kućanstvima iz proračuna</t>
  </si>
  <si>
    <t>Aktivnost: Osnovna škola S. R. Erdody Gornja Rijeka</t>
  </si>
  <si>
    <t>Aktivnost: Pomoć pojedincima i obiteljima</t>
  </si>
  <si>
    <t>Aktivnost: Održavanje kulturnih i sakralnih objekata</t>
  </si>
  <si>
    <t>Aktivnost: Ostale društvene organizacije i vjerske zajednice</t>
  </si>
  <si>
    <t>Funkcijska klasifikacija: 03 - Javni red i sigurnost</t>
  </si>
  <si>
    <t>Aktivnost: Vatrogastvo i civilna zaštita</t>
  </si>
  <si>
    <t>III. ZAVRŠNA ODREDBA</t>
  </si>
  <si>
    <t>Aktivnost: Tekuće održavanje javnih površina, cesta i puteva</t>
  </si>
  <si>
    <t>Rashodi za nabavu nefinacijske imovine</t>
  </si>
  <si>
    <t>Rashdi za nabavu proizvedene dugotrajne imovine</t>
  </si>
  <si>
    <t>Nagrade građanima i kućanstvima na temelju osiguranja i druge naknade</t>
  </si>
  <si>
    <t>Nagrade građanima i kućanstvima na temelju osiguranja i drugih naknada</t>
  </si>
  <si>
    <t>Nematerijalna proizvedena imovina</t>
  </si>
  <si>
    <t>Aktivnost: Groblje Kalnik i Vojnovec Kalnički</t>
  </si>
  <si>
    <t>Postrojenje i oprema</t>
  </si>
  <si>
    <t>VZO Kalnik</t>
  </si>
  <si>
    <t>Naknade građanima i kućanstvima na temelju osiguranja i drugih naknada</t>
  </si>
  <si>
    <t>PREDSJEDNIK:</t>
  </si>
  <si>
    <t>Dražen Car</t>
  </si>
  <si>
    <t xml:space="preserve">       GLAVA 01  Općinsko vijeće, radna tijela </t>
  </si>
  <si>
    <t>Glavni program: Rad jedinstvenog upravnog odjela</t>
  </si>
  <si>
    <t>Glavni program: Program održavanja komunalne infrastrukture</t>
  </si>
  <si>
    <t>Program: Program održavanja komunalne infrastrukture</t>
  </si>
  <si>
    <t xml:space="preserve">      GLAVA  02        Komunalne djelatnosti</t>
  </si>
  <si>
    <t xml:space="preserve">      GLAVA  01        Komunalne i gospodarske djelatnosti</t>
  </si>
  <si>
    <t>RAZDJEL 003      KOMUNALNE I GOSPODARSKE DJELATNOSTI</t>
  </si>
  <si>
    <t>RAZDJEL 002      JEDINSTVENI UPRAVNI ODJEL</t>
  </si>
  <si>
    <t xml:space="preserve">      GLAVA 01          Jedinstveni upravni odjel</t>
  </si>
  <si>
    <t>Glavni program: Program javnih potreba u djelatnosti predškolskog odgoja</t>
  </si>
  <si>
    <t>RAZDJEL 004     PREDŠKOLSKI ODGOJ I OSNOVNOŠKOLSKO</t>
  </si>
  <si>
    <t xml:space="preserve">      GLAVA 01      Predškolski odgoj </t>
  </si>
  <si>
    <t>Program: Program javnih potreba u djelatnosti predškolskog odgoja</t>
  </si>
  <si>
    <t>Kapitalni projekt : Vodoopskrba</t>
  </si>
  <si>
    <t>Program: Program javnih potreba u osnovnom školstvu</t>
  </si>
  <si>
    <t xml:space="preserve">      GLAVA 02      Osnovnoškolsko obrazovanje</t>
  </si>
  <si>
    <t>RAZDJEL 005    SOCIJALNA ZAŠTITA</t>
  </si>
  <si>
    <t xml:space="preserve">       GLAVA 01       Socijalna skrb</t>
  </si>
  <si>
    <t>Glavni program: Program javnih potreba u socijalnoj skrbi</t>
  </si>
  <si>
    <t>Program: Program javnih potreba u socijalnoj skrbi</t>
  </si>
  <si>
    <t>RAZDJEL 006     ŠPORT</t>
  </si>
  <si>
    <t xml:space="preserve">         GLAVA 01      Šport i rekreacija</t>
  </si>
  <si>
    <t>Glavni program: Program javnih potreba u športu</t>
  </si>
  <si>
    <t>RAZDJEL 007     KULTURA I DRUŠTVO</t>
  </si>
  <si>
    <t xml:space="preserve">        GLAVA 01       Kultura</t>
  </si>
  <si>
    <t>Glavni program: Program javnih potreba u kulturi</t>
  </si>
  <si>
    <t>Program: Program javnih potreba u kulturi</t>
  </si>
  <si>
    <t xml:space="preserve">        GLAVA 02       Ostale društvene potrebe</t>
  </si>
  <si>
    <t>Pomoć od međunarodnih organizacija</t>
  </si>
  <si>
    <t>PRIHODI POSLOVANJA</t>
  </si>
  <si>
    <t>Komunalni doprinos i naknade</t>
  </si>
  <si>
    <t>Civilna zaštita, Gorska služba spašavanja</t>
  </si>
  <si>
    <t>Glavni program: Rad općinskog vijeća i općinskog naćelnika</t>
  </si>
  <si>
    <t>Program: Rad općinskog vijeća i općinskog naćelnika</t>
  </si>
  <si>
    <t xml:space="preserve">RAZDJEL 001     PREDSTAVNIČKA I IZVRŠNA TIJELA OPĆINE </t>
  </si>
  <si>
    <t>Konto</t>
  </si>
  <si>
    <t>Prihodi/primici i rashodi/izdaci</t>
  </si>
  <si>
    <t>Projekcija za 2014.</t>
  </si>
  <si>
    <t xml:space="preserve">                   Aktivnost: Prehrana učenika posebnih kategorija u osnovnim školama</t>
  </si>
  <si>
    <t xml:space="preserve">                  Aktivnost: Humanitarna skrb kroz udruge građana</t>
  </si>
  <si>
    <t xml:space="preserve">                   Program: Program javnih potreba u športu</t>
  </si>
  <si>
    <t xml:space="preserve">                   Glavni program: Program javnih potreba u osnovnom školstvu</t>
  </si>
  <si>
    <t xml:space="preserve">                                         Članak 1.</t>
  </si>
  <si>
    <t xml:space="preserve">                                             Članak 2.</t>
  </si>
  <si>
    <t xml:space="preserve">                                          Članak 3.</t>
  </si>
  <si>
    <t xml:space="preserve">                                          Članak 4.</t>
  </si>
  <si>
    <t xml:space="preserve">                                                                                                                  PRORAČUN</t>
  </si>
  <si>
    <t>PRIMICI OD FINANCIJSKE IMOVINE I ZADUŽIVANJA</t>
  </si>
  <si>
    <t>Primici od zaduživanja</t>
  </si>
  <si>
    <t>Primljeni zajmovi od trgovačkih društava i obrtnika izvan javnog sektora</t>
  </si>
  <si>
    <t>IZDACI ZA FINANCIJSKU IMOVINU I OTPLATE ZAJMOVA</t>
  </si>
  <si>
    <t>Izdaci za otplatu glavnice primljenih kredita i zajmova</t>
  </si>
  <si>
    <t>Otplate glavnice primljenih zajmova od trgovačkih društava</t>
  </si>
  <si>
    <t>Rashodi i izdaci</t>
  </si>
  <si>
    <t>Projekcija za 2014</t>
  </si>
  <si>
    <t>RASHODI POSLOVANJA</t>
  </si>
  <si>
    <t>RASHODI ZA NABAVU NEFINANCIJSKE IMOVINE</t>
  </si>
  <si>
    <t>B)  RAČUN FINANCIRANJA</t>
  </si>
  <si>
    <r>
      <t xml:space="preserve">                                                   </t>
    </r>
    <r>
      <rPr>
        <b/>
        <sz val="11"/>
        <rFont val="Arial"/>
        <family val="2"/>
      </rPr>
      <t>OPĆINSKO VIJEĆE</t>
    </r>
  </si>
  <si>
    <r>
      <t xml:space="preserve">                                                      </t>
    </r>
    <r>
      <rPr>
        <b/>
        <sz val="11"/>
        <rFont val="Arial"/>
        <family val="2"/>
      </rPr>
      <t>OPĆINE KALNIK</t>
    </r>
  </si>
  <si>
    <t xml:space="preserve">                                                            OPĆINE KALNIK ZA 2013. GODINU I PROJEKCIJE ZA 2014. I 2015. GODINU</t>
  </si>
  <si>
    <t xml:space="preserve">    Proračun Općine Kalnik za 2013. godinu (u daljnjem tekstu: Proračun) i projekcije za 2014. i 2015. godinu sastoji se od:</t>
  </si>
  <si>
    <t>Proračun za 2013.</t>
  </si>
  <si>
    <t>Proračun za 2013</t>
  </si>
  <si>
    <t>Projekcija za 2015</t>
  </si>
  <si>
    <t>Projekcija za 2015.</t>
  </si>
  <si>
    <t xml:space="preserve">     Prihodi i rashodi te primici i izdaci po ekonomskoj klasifikaciji utvrđeni su u Računu prihoda i rashoda i Računu financiranja u Proračunu za 2013. godinu </t>
  </si>
  <si>
    <t>i projekcijama za 2014. i 2015. kako slijedi:</t>
  </si>
  <si>
    <t xml:space="preserve">     Ovaj Proračun objavit će se u " Službenom glasniku Koprivničko-križevačke županije", a stupa na snagu 1. siječnja 2013. godine.</t>
  </si>
  <si>
    <t>Prihodi od prodaje proizvoda i robe te pruženih usluga i prihodi od donacija</t>
  </si>
  <si>
    <t>Kazne, upravne mjere i ostali prihodi</t>
  </si>
  <si>
    <t>Ostali prihodi</t>
  </si>
  <si>
    <t>Aktivnost: Tekuča zaliha proračuna</t>
  </si>
  <si>
    <t>Kapitalni projekt: Regija digitalnih muzeja-očuvanje kultur. i povij. baštine</t>
  </si>
  <si>
    <t>Kapitalni projekt: Poduzetnička zona Popovec Kalnikčki</t>
  </si>
  <si>
    <t>Rashodi za nabavu neproizvedene dugotrajne imovine</t>
  </si>
  <si>
    <t>Materijalna imovina-prirodna bogatstva</t>
  </si>
  <si>
    <t>Kapitalni projekt: Uređenje parkirališta ispod Starog grada</t>
  </si>
  <si>
    <t xml:space="preserve">       Programi s kapitalnim i tekućim projektima korisnika Proračuna nalaze se u prilogu Proračuna. Rashodi poslovanja i rashodi za nabavu nefinancijske imovine u</t>
  </si>
  <si>
    <t xml:space="preserve">Program: Program javnih potreba u protupožarnoj i civilnoj zaštiti na </t>
  </si>
  <si>
    <t>području Općine Kalnik</t>
  </si>
  <si>
    <t>zatezne kamate iz obveznih odnosa</t>
  </si>
  <si>
    <t>Članak 1.</t>
  </si>
  <si>
    <t xml:space="preserve">         U Planu razvojnih programa iskazuju se planirani rashodi Proračuna vezani uz provođenje</t>
  </si>
  <si>
    <t>korisnicima Proračuna.</t>
  </si>
  <si>
    <t>investicija, davanje kapitalnih pomoći i donacija u slijedeće tri godine, razrađeni po programima i</t>
  </si>
  <si>
    <t>Razdjel 002 Jedinstveni upravni odjel</t>
  </si>
  <si>
    <t>Naziv</t>
  </si>
  <si>
    <t>Program za  2013.</t>
  </si>
  <si>
    <t>Projekcija za  2015.</t>
  </si>
  <si>
    <t>Sveukupno:</t>
  </si>
  <si>
    <t>Razdjel 003 Komunalne i gospodarske djelatnosti</t>
  </si>
  <si>
    <t>Rashodi za nabavu proizvedene dugotrajne imovine - oprema</t>
  </si>
  <si>
    <t>Dom hrvatskih branitelja- I faza proširenja</t>
  </si>
  <si>
    <t>Vodoopskrba</t>
  </si>
  <si>
    <t>Poduzetnička zona Popovec Kalnički-zemlište</t>
  </si>
  <si>
    <t>Groblje Kalnik i Vojnovec Kalnički- oprema</t>
  </si>
  <si>
    <t>Članak 2.</t>
  </si>
  <si>
    <t xml:space="preserve">       Ovaj Plan razvojnih programa stupa na snagu 1. siječnja 2013. godine.</t>
  </si>
  <si>
    <t xml:space="preserve">          OPĆINE KALNIK</t>
  </si>
  <si>
    <t xml:space="preserve">        OPĆINSKO VIJEĆE</t>
  </si>
  <si>
    <t xml:space="preserve">               PLAN RAZVOJNIH PROGRAMA</t>
  </si>
  <si>
    <t xml:space="preserve">           OPĆINE KALNIK ZA RAZDOBLJE OD 2013.-2015. GODINE</t>
  </si>
  <si>
    <t>Aktivnost: Sufinanciranje projekata energetske učinkovitosti</t>
  </si>
  <si>
    <t>i korištenje obnovljivih izvora energije</t>
  </si>
  <si>
    <t>Proračunu za 2013. godinu u ukupnoj svoti 3.950.000,00 kuna raspoređuju se po korisnicima i programima kako slijedi:</t>
  </si>
  <si>
    <t xml:space="preserve">     Na temelju članka 39. Zakona o proračunu (''Narodne novine'' broj 87/08. i 136/12) i članka 32. Statuta Općine Kalnik (''Službeni glasnik                                                                                                Koprivničko-križevačke županije" broj 10/09), Općinsko vijeće Općine Kalnik na 25. sjednici održanoj 21. prosinca 2012. donijelo je</t>
  </si>
  <si>
    <t>KLASA: 400-08/12-01/05</t>
  </si>
  <si>
    <t>URBROJ: 2137/23-12-1</t>
  </si>
  <si>
    <t>Kalnik, 21. prosinca 2012.</t>
  </si>
  <si>
    <r>
      <t xml:space="preserve">     </t>
    </r>
    <r>
      <rPr>
        <sz val="11"/>
        <rFont val="Times New Roman"/>
        <family val="1"/>
      </rPr>
      <t xml:space="preserve">Na temelju članka 14. Zakona o proračunu  («Narodne novine» broj 87/08. i 136/12) i članka </t>
    </r>
  </si>
  <si>
    <t xml:space="preserve">32. Statuta Općine Kalnik («Službeni glasnik Koprivničko-križevačke županije» broj 10/09), </t>
  </si>
  <si>
    <t>Općinsko vijeće Općine Kalnik na 25. sjednici održanoj 21. prosinca 2012. donijelo je</t>
  </si>
  <si>
    <t>KLASA:400-08/12-01/05</t>
  </si>
  <si>
    <t>URBROJ:2137/23-12-3</t>
  </si>
  <si>
    <t xml:space="preserve">   Dražen Car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</si>
</sst>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0.00;[Red]0.00"/>
    <numFmt numFmtId="167" formatCode="#,##0.00\ &quot;kn&quot;"/>
    <numFmt numFmtId="168" formatCode="&quot;Da&quot;;&quot;Da&quot;;&quot;Ne&quot;"/>
    <numFmt numFmtId="169" formatCode="&quot;Istina&quot;;&quot;Istina&quot;;&quot;Laž&quot;"/>
    <numFmt numFmtId="170" formatCode="&quot;Uključeno&quot;;&quot;Uključeno&quot;;&quot;Isključeno&quot;"/>
  </numFmts>
  <fonts count="2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6"/>
  <sheetViews>
    <sheetView view="pageBreakPreview" zoomScaleNormal="130" zoomScaleSheetLayoutView="100" workbookViewId="0" topLeftCell="A338">
      <selection activeCell="G373" sqref="G373"/>
    </sheetView>
  </sheetViews>
  <sheetFormatPr defaultColWidth="9.140625" defaultRowHeight="12.75"/>
  <cols>
    <col min="1" max="1" width="0.5625" style="3" customWidth="1"/>
    <col min="2" max="2" width="11.00390625" style="3" customWidth="1"/>
    <col min="3" max="6" width="9.140625" style="3" customWidth="1"/>
    <col min="7" max="7" width="31.7109375" style="3" customWidth="1"/>
    <col min="8" max="8" width="9.140625" style="3" hidden="1" customWidth="1"/>
    <col min="9" max="9" width="18.57421875" style="6" customWidth="1"/>
    <col min="10" max="10" width="18.57421875" style="3" customWidth="1"/>
    <col min="11" max="11" width="18.7109375" style="3" customWidth="1"/>
    <col min="12" max="16384" width="9.140625" style="3" customWidth="1"/>
  </cols>
  <sheetData>
    <row r="2" spans="2:16" ht="27" customHeight="1">
      <c r="B2" s="92" t="s">
        <v>196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2:9" ht="14.25">
      <c r="B3" s="35"/>
      <c r="C3" s="35"/>
      <c r="D3" s="35"/>
      <c r="E3" s="35"/>
      <c r="F3" s="35"/>
      <c r="G3" s="35"/>
      <c r="H3" s="30"/>
      <c r="I3" s="36"/>
    </row>
    <row r="4" spans="2:9" ht="9.75" customHeight="1">
      <c r="B4" s="35"/>
      <c r="C4" s="35"/>
      <c r="D4" s="35"/>
      <c r="E4" s="35"/>
      <c r="F4" s="35"/>
      <c r="G4" s="35"/>
      <c r="H4" s="30"/>
      <c r="I4" s="36"/>
    </row>
    <row r="5" spans="1:16" ht="17.25" customHeight="1">
      <c r="A5" s="2"/>
      <c r="B5" s="94" t="s">
        <v>136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15">
      <c r="A6" s="22"/>
      <c r="B6" s="94" t="s">
        <v>150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9" ht="15" customHeight="1">
      <c r="A7" s="22"/>
      <c r="B7" s="25"/>
      <c r="C7" s="12"/>
      <c r="D7" s="34"/>
      <c r="E7" s="1"/>
      <c r="F7" s="37"/>
      <c r="G7" s="38"/>
      <c r="H7" s="7"/>
      <c r="I7" s="17"/>
    </row>
    <row r="8" spans="1:9" ht="22.5" customHeight="1">
      <c r="A8" s="22"/>
      <c r="B8" s="70" t="s">
        <v>45</v>
      </c>
      <c r="C8" s="70"/>
      <c r="D8" s="70"/>
      <c r="E8" s="1"/>
      <c r="F8" s="37"/>
      <c r="G8" s="38"/>
      <c r="H8" s="7"/>
      <c r="I8" s="17"/>
    </row>
    <row r="9" spans="1:9" ht="9" customHeight="1">
      <c r="A9" s="22"/>
      <c r="B9" s="12"/>
      <c r="C9" s="12"/>
      <c r="D9" s="12"/>
      <c r="E9" s="12"/>
      <c r="F9" s="12"/>
      <c r="G9" s="12"/>
      <c r="H9" s="7"/>
      <c r="I9" s="17"/>
    </row>
    <row r="10" spans="1:9" ht="13.5" customHeight="1">
      <c r="A10" s="22"/>
      <c r="B10" s="12"/>
      <c r="C10" s="23"/>
      <c r="D10" s="12"/>
      <c r="E10" s="12"/>
      <c r="F10" s="23" t="s">
        <v>132</v>
      </c>
      <c r="G10" s="23"/>
      <c r="H10" s="7"/>
      <c r="I10" s="17"/>
    </row>
    <row r="11" spans="1:16" ht="21.75" customHeight="1">
      <c r="A11" s="10"/>
      <c r="B11" s="97" t="s">
        <v>151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9" ht="9.75" customHeight="1">
      <c r="A12" s="10"/>
      <c r="B12" s="40"/>
      <c r="C12" s="40"/>
      <c r="D12" s="40"/>
      <c r="E12" s="40"/>
      <c r="F12" s="40"/>
      <c r="G12" s="40"/>
      <c r="H12" s="41"/>
      <c r="I12" s="42"/>
    </row>
    <row r="13" spans="1:11" s="19" customFormat="1" ht="17.25" customHeight="1">
      <c r="A13" s="21"/>
      <c r="B13" s="12"/>
      <c r="C13" s="12"/>
      <c r="D13" s="12"/>
      <c r="E13" s="12"/>
      <c r="F13" s="12"/>
      <c r="G13" s="25"/>
      <c r="H13" s="25"/>
      <c r="I13" s="11" t="s">
        <v>152</v>
      </c>
      <c r="J13" s="11" t="s">
        <v>127</v>
      </c>
      <c r="K13" s="11" t="s">
        <v>155</v>
      </c>
    </row>
    <row r="14" spans="1:9" ht="18.75" customHeight="1">
      <c r="A14" s="10"/>
      <c r="B14" s="43" t="s">
        <v>31</v>
      </c>
      <c r="C14" s="39"/>
      <c r="D14" s="39"/>
      <c r="E14" s="39"/>
      <c r="F14" s="12"/>
      <c r="G14" s="12"/>
      <c r="H14" s="7"/>
      <c r="I14" s="17"/>
    </row>
    <row r="15" spans="1:11" ht="15">
      <c r="A15" s="2"/>
      <c r="B15" s="30" t="s">
        <v>32</v>
      </c>
      <c r="C15" s="30"/>
      <c r="D15" s="30"/>
      <c r="E15" s="30"/>
      <c r="F15" s="30"/>
      <c r="G15" s="36"/>
      <c r="H15" s="30"/>
      <c r="I15" s="36">
        <f>I33</f>
        <v>3950000</v>
      </c>
      <c r="J15" s="36">
        <f>J33</f>
        <v>4574000</v>
      </c>
      <c r="K15" s="36">
        <f>K33</f>
        <v>4339000</v>
      </c>
    </row>
    <row r="16" spans="1:11" ht="15">
      <c r="A16" s="2"/>
      <c r="B16" s="30" t="s">
        <v>33</v>
      </c>
      <c r="C16" s="30"/>
      <c r="D16" s="30"/>
      <c r="E16" s="30"/>
      <c r="F16" s="30"/>
      <c r="G16" s="36"/>
      <c r="H16" s="30"/>
      <c r="I16" s="64">
        <f>I60</f>
        <v>2813000</v>
      </c>
      <c r="J16" s="64">
        <f>J60</f>
        <v>3825000</v>
      </c>
      <c r="K16" s="64">
        <f>K60</f>
        <v>3075000</v>
      </c>
    </row>
    <row r="17" spans="1:11" ht="15">
      <c r="A17" s="2"/>
      <c r="B17" s="30" t="s">
        <v>34</v>
      </c>
      <c r="C17" s="30"/>
      <c r="D17" s="30"/>
      <c r="E17" s="30"/>
      <c r="F17" s="30"/>
      <c r="G17" s="36"/>
      <c r="H17" s="30"/>
      <c r="I17" s="36">
        <f>I81</f>
        <v>1137000</v>
      </c>
      <c r="J17" s="36">
        <f>J81</f>
        <v>749000</v>
      </c>
      <c r="K17" s="36">
        <f>K81</f>
        <v>1264000</v>
      </c>
    </row>
    <row r="18" spans="1:11" ht="15">
      <c r="A18" s="2"/>
      <c r="B18" s="30" t="s">
        <v>35</v>
      </c>
      <c r="C18" s="30"/>
      <c r="D18" s="30"/>
      <c r="E18" s="30"/>
      <c r="F18" s="30"/>
      <c r="G18" s="36"/>
      <c r="H18" s="30"/>
      <c r="I18" s="36">
        <v>0</v>
      </c>
      <c r="J18" s="36">
        <v>0</v>
      </c>
      <c r="K18" s="36">
        <v>0</v>
      </c>
    </row>
    <row r="19" spans="1:9" ht="15">
      <c r="A19" s="2"/>
      <c r="B19" s="7"/>
      <c r="C19" s="7"/>
      <c r="D19" s="7"/>
      <c r="E19" s="7"/>
      <c r="F19" s="7"/>
      <c r="G19" s="17"/>
      <c r="H19" s="7"/>
      <c r="I19" s="17"/>
    </row>
    <row r="20" spans="1:9" ht="15.75">
      <c r="A20" s="2"/>
      <c r="B20" s="29" t="s">
        <v>36</v>
      </c>
      <c r="C20" s="30"/>
      <c r="D20" s="30"/>
      <c r="E20" s="30"/>
      <c r="F20" s="7"/>
      <c r="G20" s="17"/>
      <c r="H20" s="7"/>
      <c r="I20" s="17"/>
    </row>
    <row r="21" spans="1:11" ht="15">
      <c r="A21" s="2"/>
      <c r="B21" s="30" t="s">
        <v>37</v>
      </c>
      <c r="C21" s="30"/>
      <c r="D21" s="30"/>
      <c r="E21" s="30"/>
      <c r="F21" s="30"/>
      <c r="G21" s="36"/>
      <c r="H21" s="30"/>
      <c r="I21" s="36">
        <v>0</v>
      </c>
      <c r="J21" s="71">
        <v>0</v>
      </c>
      <c r="K21" s="71">
        <v>0</v>
      </c>
    </row>
    <row r="22" spans="1:11" ht="15.75">
      <c r="A22" s="2"/>
      <c r="B22" s="30" t="s">
        <v>38</v>
      </c>
      <c r="C22" s="29"/>
      <c r="D22" s="30"/>
      <c r="E22" s="30"/>
      <c r="F22" s="30"/>
      <c r="G22" s="36"/>
      <c r="H22" s="30"/>
      <c r="I22" s="36">
        <v>0</v>
      </c>
      <c r="J22" s="71">
        <v>0</v>
      </c>
      <c r="K22" s="71">
        <v>0</v>
      </c>
    </row>
    <row r="23" spans="1:11" ht="15.75">
      <c r="A23" s="2"/>
      <c r="B23" s="30" t="s">
        <v>39</v>
      </c>
      <c r="C23" s="29"/>
      <c r="D23" s="30"/>
      <c r="E23" s="30"/>
      <c r="F23" s="30"/>
      <c r="G23" s="36"/>
      <c r="H23" s="30"/>
      <c r="I23" s="36">
        <v>0</v>
      </c>
      <c r="J23" s="71">
        <v>0</v>
      </c>
      <c r="K23" s="71">
        <v>0</v>
      </c>
    </row>
    <row r="24" spans="1:11" ht="15.75">
      <c r="A24" s="2"/>
      <c r="B24" s="30" t="s">
        <v>46</v>
      </c>
      <c r="C24" s="29"/>
      <c r="D24" s="30"/>
      <c r="E24" s="30"/>
      <c r="F24" s="30"/>
      <c r="G24" s="36"/>
      <c r="H24" s="30"/>
      <c r="I24" s="36">
        <v>0</v>
      </c>
      <c r="J24" s="71">
        <v>0</v>
      </c>
      <c r="K24" s="71">
        <v>0</v>
      </c>
    </row>
    <row r="25" spans="1:9" ht="189.75" customHeight="1">
      <c r="A25" s="2"/>
      <c r="B25" s="7"/>
      <c r="C25" s="4"/>
      <c r="D25" s="7"/>
      <c r="E25" s="7"/>
      <c r="F25" s="7"/>
      <c r="G25" s="17"/>
      <c r="H25" s="7"/>
      <c r="I25" s="17"/>
    </row>
    <row r="26" spans="2:9" ht="13.5" customHeight="1">
      <c r="B26" s="7"/>
      <c r="C26" s="7"/>
      <c r="D26" s="7"/>
      <c r="E26" s="7"/>
      <c r="F26" s="54" t="s">
        <v>133</v>
      </c>
      <c r="G26" s="4"/>
      <c r="H26" s="7"/>
      <c r="I26" s="17"/>
    </row>
    <row r="27" ht="12.75" customHeight="1">
      <c r="B27" s="3" t="s">
        <v>156</v>
      </c>
    </row>
    <row r="28" ht="12.75" customHeight="1">
      <c r="B28" s="3" t="s">
        <v>157</v>
      </c>
    </row>
    <row r="29" spans="1:9" ht="12" customHeight="1">
      <c r="A29" s="7"/>
      <c r="B29" s="7"/>
      <c r="C29" s="7"/>
      <c r="D29" s="7"/>
      <c r="E29" s="7"/>
      <c r="F29" s="7"/>
      <c r="G29" s="7"/>
      <c r="H29" s="7"/>
      <c r="I29" s="17"/>
    </row>
    <row r="30" spans="2:11" ht="15.75" customHeight="1">
      <c r="B30" s="43" t="s">
        <v>31</v>
      </c>
      <c r="C30" s="29"/>
      <c r="D30" s="29"/>
      <c r="E30" s="29"/>
      <c r="F30" s="29"/>
      <c r="G30" s="29"/>
      <c r="H30" s="7"/>
      <c r="I30" s="68"/>
      <c r="J30" s="68"/>
      <c r="K30" s="68"/>
    </row>
    <row r="31" spans="2:11" ht="3.75" customHeight="1">
      <c r="B31" s="43"/>
      <c r="C31" s="1"/>
      <c r="D31" s="1"/>
      <c r="E31" s="1"/>
      <c r="F31" s="1"/>
      <c r="G31" s="1"/>
      <c r="H31" s="7"/>
      <c r="I31" s="68"/>
      <c r="J31" s="68"/>
      <c r="K31" s="68"/>
    </row>
    <row r="32" spans="2:13" ht="14.25" customHeight="1">
      <c r="B32" s="72" t="s">
        <v>125</v>
      </c>
      <c r="C32" s="91" t="s">
        <v>126</v>
      </c>
      <c r="D32" s="91"/>
      <c r="E32" s="91"/>
      <c r="F32" s="91"/>
      <c r="G32" s="91"/>
      <c r="H32" s="96" t="s">
        <v>153</v>
      </c>
      <c r="I32" s="96"/>
      <c r="J32" s="72" t="s">
        <v>144</v>
      </c>
      <c r="K32" s="72" t="s">
        <v>154</v>
      </c>
      <c r="L32" s="69"/>
      <c r="M32" s="69"/>
    </row>
    <row r="33" spans="2:11" ht="18" customHeight="1">
      <c r="B33" s="28">
        <v>6</v>
      </c>
      <c r="C33" s="29" t="s">
        <v>119</v>
      </c>
      <c r="D33" s="29"/>
      <c r="E33" s="29"/>
      <c r="F33" s="29"/>
      <c r="G33" s="29"/>
      <c r="H33" s="30"/>
      <c r="I33" s="31">
        <f>SUM(I35+I40+I44+I49+I54+I57)</f>
        <v>3950000</v>
      </c>
      <c r="J33" s="31">
        <f>SUM(J35+J40+J44+J49+J54+J57)</f>
        <v>4574000</v>
      </c>
      <c r="K33" s="31">
        <f>SUM(K35+K40+K44+K49+K54+K57)</f>
        <v>4339000</v>
      </c>
    </row>
    <row r="34" spans="2:9" ht="4.5" customHeight="1">
      <c r="B34" s="28"/>
      <c r="C34" s="29"/>
      <c r="D34" s="29"/>
      <c r="E34" s="29"/>
      <c r="F34" s="29"/>
      <c r="G34" s="29"/>
      <c r="H34" s="30"/>
      <c r="I34" s="31"/>
    </row>
    <row r="35" spans="1:11" ht="12" customHeight="1">
      <c r="A35" s="7"/>
      <c r="B35" s="5">
        <v>61</v>
      </c>
      <c r="C35" s="4" t="s">
        <v>21</v>
      </c>
      <c r="D35" s="4"/>
      <c r="E35" s="7"/>
      <c r="F35" s="4"/>
      <c r="G35" s="4"/>
      <c r="I35" s="27">
        <f>SUM(I36+I37+I38)</f>
        <v>1090000</v>
      </c>
      <c r="J35" s="67">
        <v>1154000</v>
      </c>
      <c r="K35" s="67">
        <v>1224000</v>
      </c>
    </row>
    <row r="36" spans="2:11" ht="12.75">
      <c r="B36" s="8">
        <v>611</v>
      </c>
      <c r="C36" s="7" t="s">
        <v>22</v>
      </c>
      <c r="D36" s="7"/>
      <c r="E36" s="7"/>
      <c r="F36" s="7"/>
      <c r="G36" s="7"/>
      <c r="I36" s="26">
        <v>1000000</v>
      </c>
      <c r="J36" s="67"/>
      <c r="K36" s="67"/>
    </row>
    <row r="37" spans="2:11" ht="14.25" customHeight="1">
      <c r="B37" s="8">
        <v>613</v>
      </c>
      <c r="C37" s="7" t="s">
        <v>23</v>
      </c>
      <c r="D37" s="7"/>
      <c r="E37" s="7"/>
      <c r="F37" s="7"/>
      <c r="G37" s="7"/>
      <c r="I37" s="26">
        <v>60000</v>
      </c>
      <c r="J37" s="67"/>
      <c r="K37" s="67"/>
    </row>
    <row r="38" spans="1:11" ht="12.75">
      <c r="A38" s="7"/>
      <c r="B38" s="8">
        <v>614</v>
      </c>
      <c r="C38" s="7" t="s">
        <v>24</v>
      </c>
      <c r="D38" s="7"/>
      <c r="E38" s="7"/>
      <c r="F38" s="7"/>
      <c r="G38" s="7"/>
      <c r="I38" s="26">
        <v>30000</v>
      </c>
      <c r="J38" s="67"/>
      <c r="K38" s="67"/>
    </row>
    <row r="39" spans="2:11" ht="3.75" customHeight="1">
      <c r="B39" s="8"/>
      <c r="C39" s="7"/>
      <c r="D39" s="7"/>
      <c r="E39" s="7"/>
      <c r="F39" s="7"/>
      <c r="G39" s="7"/>
      <c r="I39" s="26"/>
      <c r="J39" s="67"/>
      <c r="K39" s="67"/>
    </row>
    <row r="40" spans="2:11" ht="13.5" customHeight="1">
      <c r="B40" s="5">
        <v>63</v>
      </c>
      <c r="C40" s="4" t="s">
        <v>58</v>
      </c>
      <c r="D40" s="7"/>
      <c r="E40" s="4"/>
      <c r="F40" s="7"/>
      <c r="G40" s="7"/>
      <c r="I40" s="27">
        <f>I42+I41</f>
        <v>2250000</v>
      </c>
      <c r="J40" s="67">
        <v>2775000</v>
      </c>
      <c r="K40" s="67">
        <v>2450000</v>
      </c>
    </row>
    <row r="41" spans="2:11" ht="12" customHeight="1">
      <c r="B41" s="49">
        <v>632</v>
      </c>
      <c r="C41" s="13" t="s">
        <v>118</v>
      </c>
      <c r="D41" s="7"/>
      <c r="E41" s="4"/>
      <c r="F41" s="7"/>
      <c r="G41" s="7"/>
      <c r="I41" s="51">
        <v>1000000</v>
      </c>
      <c r="J41" s="67"/>
      <c r="K41" s="67"/>
    </row>
    <row r="42" spans="2:11" ht="12.75">
      <c r="B42" s="8">
        <v>633</v>
      </c>
      <c r="C42" s="7" t="s">
        <v>25</v>
      </c>
      <c r="D42" s="7"/>
      <c r="E42" s="7"/>
      <c r="F42" s="7"/>
      <c r="G42" s="7"/>
      <c r="I42" s="26">
        <v>1250000</v>
      </c>
      <c r="J42" s="67"/>
      <c r="K42" s="67"/>
    </row>
    <row r="43" spans="1:11" ht="4.5" customHeight="1">
      <c r="A43" s="7"/>
      <c r="B43" s="8"/>
      <c r="C43" s="7"/>
      <c r="D43" s="4"/>
      <c r="E43" s="4"/>
      <c r="F43" s="4"/>
      <c r="G43" s="4"/>
      <c r="I43" s="26"/>
      <c r="J43" s="67"/>
      <c r="K43" s="67"/>
    </row>
    <row r="44" spans="2:11" ht="12.75">
      <c r="B44" s="5">
        <v>64</v>
      </c>
      <c r="C44" s="4" t="s">
        <v>26</v>
      </c>
      <c r="D44" s="4"/>
      <c r="E44" s="7"/>
      <c r="F44" s="4"/>
      <c r="G44" s="4"/>
      <c r="I44" s="27">
        <f>SUM(I45+I47)</f>
        <v>220000</v>
      </c>
      <c r="J44" s="67">
        <v>220000</v>
      </c>
      <c r="K44" s="67">
        <v>220000</v>
      </c>
    </row>
    <row r="45" spans="2:11" ht="12.75">
      <c r="B45" s="8">
        <v>641</v>
      </c>
      <c r="C45" s="7" t="s">
        <v>27</v>
      </c>
      <c r="D45" s="7"/>
      <c r="E45" s="7"/>
      <c r="F45" s="7"/>
      <c r="G45" s="7"/>
      <c r="I45" s="26">
        <v>10000</v>
      </c>
      <c r="J45" s="67"/>
      <c r="K45" s="67"/>
    </row>
    <row r="46" spans="2:11" ht="12.75">
      <c r="B46" s="8"/>
      <c r="C46" s="90" t="s">
        <v>171</v>
      </c>
      <c r="D46" s="7"/>
      <c r="E46" s="7"/>
      <c r="F46" s="7"/>
      <c r="G46" s="7"/>
      <c r="I46" s="26"/>
      <c r="J46" s="67"/>
      <c r="K46" s="67"/>
    </row>
    <row r="47" spans="2:11" ht="12.75">
      <c r="B47" s="8">
        <v>642</v>
      </c>
      <c r="C47" s="7" t="s">
        <v>28</v>
      </c>
      <c r="D47" s="7"/>
      <c r="E47" s="7"/>
      <c r="F47" s="7"/>
      <c r="G47" s="7"/>
      <c r="I47" s="26">
        <v>210000</v>
      </c>
      <c r="J47" s="67"/>
      <c r="K47" s="67"/>
    </row>
    <row r="48" spans="2:11" ht="6.75" customHeight="1">
      <c r="B48" s="8"/>
      <c r="C48" s="7"/>
      <c r="D48" s="7"/>
      <c r="E48" s="7"/>
      <c r="F48" s="7"/>
      <c r="G48" s="7"/>
      <c r="I48" s="26"/>
      <c r="J48" s="67"/>
      <c r="K48" s="67"/>
    </row>
    <row r="49" spans="2:11" ht="12.75">
      <c r="B49" s="5">
        <v>65</v>
      </c>
      <c r="C49" s="4" t="s">
        <v>40</v>
      </c>
      <c r="D49" s="4"/>
      <c r="E49" s="4"/>
      <c r="F49" s="4"/>
      <c r="G49" s="4"/>
      <c r="I49" s="27">
        <f>SUM(I50+I51+I52)</f>
        <v>365000</v>
      </c>
      <c r="J49" s="67">
        <v>400000</v>
      </c>
      <c r="K49" s="67">
        <v>420000</v>
      </c>
    </row>
    <row r="50" spans="2:11" ht="12.75">
      <c r="B50" s="8">
        <v>651</v>
      </c>
      <c r="C50" s="7" t="s">
        <v>29</v>
      </c>
      <c r="D50" s="7"/>
      <c r="E50" s="7"/>
      <c r="F50" s="7"/>
      <c r="G50" s="7"/>
      <c r="I50" s="26">
        <v>180000</v>
      </c>
      <c r="J50" s="67"/>
      <c r="K50" s="67"/>
    </row>
    <row r="51" spans="2:11" ht="12.75">
      <c r="B51" s="8">
        <v>652</v>
      </c>
      <c r="C51" s="7" t="s">
        <v>30</v>
      </c>
      <c r="D51" s="7"/>
      <c r="E51" s="7"/>
      <c r="F51" s="7"/>
      <c r="G51" s="7"/>
      <c r="I51" s="26">
        <v>5000</v>
      </c>
      <c r="J51" s="67"/>
      <c r="K51" s="67"/>
    </row>
    <row r="52" spans="2:11" ht="12.75" customHeight="1">
      <c r="B52" s="8">
        <v>653</v>
      </c>
      <c r="C52" s="7" t="s">
        <v>120</v>
      </c>
      <c r="D52" s="7"/>
      <c r="E52" s="7"/>
      <c r="F52" s="7"/>
      <c r="G52" s="7"/>
      <c r="I52" s="26">
        <v>180000</v>
      </c>
      <c r="J52" s="67"/>
      <c r="K52" s="67"/>
    </row>
    <row r="53" spans="2:11" ht="5.25" customHeight="1">
      <c r="B53" s="8"/>
      <c r="C53" s="12"/>
      <c r="D53" s="7"/>
      <c r="E53" s="7"/>
      <c r="F53" s="7"/>
      <c r="G53" s="7"/>
      <c r="I53" s="26"/>
      <c r="J53" s="67"/>
      <c r="K53" s="67"/>
    </row>
    <row r="54" spans="2:11" ht="12.75">
      <c r="B54" s="5">
        <v>66</v>
      </c>
      <c r="C54" s="4" t="s">
        <v>159</v>
      </c>
      <c r="D54" s="4"/>
      <c r="E54" s="4"/>
      <c r="F54" s="4"/>
      <c r="G54" s="4"/>
      <c r="I54" s="27">
        <f>I55</f>
        <v>10000</v>
      </c>
      <c r="J54" s="67">
        <v>5000</v>
      </c>
      <c r="K54" s="67">
        <v>5000</v>
      </c>
    </row>
    <row r="55" spans="2:9" ht="12.75">
      <c r="B55" s="8">
        <v>663</v>
      </c>
      <c r="C55" s="7" t="s">
        <v>41</v>
      </c>
      <c r="D55" s="7"/>
      <c r="E55" s="7"/>
      <c r="F55" s="7"/>
      <c r="G55" s="7"/>
      <c r="I55" s="26">
        <v>10000</v>
      </c>
    </row>
    <row r="56" spans="2:9" ht="12.75">
      <c r="B56" s="8"/>
      <c r="C56" s="7"/>
      <c r="D56" s="7"/>
      <c r="E56" s="7"/>
      <c r="F56" s="7"/>
      <c r="G56" s="7"/>
      <c r="I56" s="26"/>
    </row>
    <row r="57" spans="2:11" ht="12.75">
      <c r="B57" s="60">
        <v>68</v>
      </c>
      <c r="C57" s="54" t="s">
        <v>160</v>
      </c>
      <c r="D57" s="54"/>
      <c r="E57" s="54"/>
      <c r="F57" s="54"/>
      <c r="G57" s="54"/>
      <c r="H57" s="54"/>
      <c r="I57" s="58">
        <f>I58</f>
        <v>15000</v>
      </c>
      <c r="J57" s="67">
        <v>20000</v>
      </c>
      <c r="K57" s="67">
        <v>20000</v>
      </c>
    </row>
    <row r="58" spans="2:11" ht="12.75">
      <c r="B58" s="8">
        <v>683</v>
      </c>
      <c r="C58" s="7" t="s">
        <v>161</v>
      </c>
      <c r="D58" s="7"/>
      <c r="E58" s="7"/>
      <c r="F58" s="7"/>
      <c r="G58" s="7"/>
      <c r="I58" s="26">
        <v>15000</v>
      </c>
      <c r="J58" s="6"/>
      <c r="K58" s="6"/>
    </row>
    <row r="59" spans="2:9" ht="10.5" customHeight="1">
      <c r="B59" s="1"/>
      <c r="C59" s="1"/>
      <c r="D59" s="2"/>
      <c r="E59" s="7"/>
      <c r="F59" s="7"/>
      <c r="I59" s="26"/>
    </row>
    <row r="60" spans="2:11" ht="15">
      <c r="B60" s="28">
        <v>3</v>
      </c>
      <c r="C60" s="29" t="s">
        <v>145</v>
      </c>
      <c r="D60" s="30"/>
      <c r="E60" s="30"/>
      <c r="F60" s="30"/>
      <c r="G60" s="30"/>
      <c r="H60" s="30"/>
      <c r="I60" s="31">
        <f>SUM(I61+I66+I72+I75+I78)</f>
        <v>2813000</v>
      </c>
      <c r="J60" s="31">
        <f>SUM(J61+J66+J72+J75+J78)</f>
        <v>3825000</v>
      </c>
      <c r="K60" s="31">
        <f>SUM(K61+K66+K72+K75+K78)</f>
        <v>3075000</v>
      </c>
    </row>
    <row r="61" spans="2:11" ht="17.25" customHeight="1">
      <c r="B61" s="5">
        <v>31</v>
      </c>
      <c r="C61" s="4" t="s">
        <v>5</v>
      </c>
      <c r="D61" s="7"/>
      <c r="E61" s="7"/>
      <c r="F61" s="7"/>
      <c r="I61" s="27">
        <f>SUM(I62+I63+I64)</f>
        <v>285800</v>
      </c>
      <c r="J61" s="27">
        <v>294000</v>
      </c>
      <c r="K61" s="27">
        <v>294000</v>
      </c>
    </row>
    <row r="62" spans="2:9" ht="12.75">
      <c r="B62" s="8">
        <v>311</v>
      </c>
      <c r="C62" s="7" t="s">
        <v>15</v>
      </c>
      <c r="D62" s="7"/>
      <c r="E62" s="7"/>
      <c r="F62" s="7"/>
      <c r="I62" s="24">
        <f>SUM(I116+I142+I173)</f>
        <v>241000</v>
      </c>
    </row>
    <row r="63" spans="2:9" ht="12" customHeight="1">
      <c r="B63" s="8">
        <v>312</v>
      </c>
      <c r="C63" s="7" t="s">
        <v>6</v>
      </c>
      <c r="D63" s="7"/>
      <c r="E63" s="7"/>
      <c r="F63" s="7"/>
      <c r="H63" s="7"/>
      <c r="I63" s="24">
        <f>SUM(I117+I143)</f>
        <v>7500</v>
      </c>
    </row>
    <row r="64" spans="2:9" ht="12" customHeight="1">
      <c r="B64" s="8">
        <v>313</v>
      </c>
      <c r="C64" s="7" t="s">
        <v>7</v>
      </c>
      <c r="D64" s="7"/>
      <c r="E64" s="7"/>
      <c r="F64" s="7"/>
      <c r="H64" s="7"/>
      <c r="I64" s="24">
        <f>SUM(I118+I144+I174)</f>
        <v>37300</v>
      </c>
    </row>
    <row r="65" spans="2:9" ht="3" customHeight="1">
      <c r="B65" s="8"/>
      <c r="C65" s="7"/>
      <c r="D65" s="7"/>
      <c r="E65" s="7"/>
      <c r="F65" s="7"/>
      <c r="I65" s="24"/>
    </row>
    <row r="66" spans="2:11" ht="12.75" customHeight="1">
      <c r="B66" s="5">
        <v>32</v>
      </c>
      <c r="C66" s="4" t="s">
        <v>8</v>
      </c>
      <c r="D66" s="7"/>
      <c r="E66" s="7"/>
      <c r="F66" s="7"/>
      <c r="I66" s="27">
        <f>SUM(I67+I68+I69+I70)</f>
        <v>2146500</v>
      </c>
      <c r="J66" s="27">
        <f>SUM(J120+J131+J146+J157+J176+J188+J208+J218+J228+J238+J243+J254+J309+J323+J333+J344+J354)</f>
        <v>3093000</v>
      </c>
      <c r="K66" s="27">
        <v>2309000</v>
      </c>
    </row>
    <row r="67" spans="2:9" ht="14.25" customHeight="1">
      <c r="B67" s="8">
        <v>321</v>
      </c>
      <c r="C67" s="7" t="s">
        <v>16</v>
      </c>
      <c r="D67" s="7"/>
      <c r="E67" s="7"/>
      <c r="F67" s="7"/>
      <c r="I67" s="24">
        <f>SUM(I121+I147+I177)</f>
        <v>31500</v>
      </c>
    </row>
    <row r="68" spans="2:9" ht="14.25" customHeight="1">
      <c r="B68" s="8">
        <v>322</v>
      </c>
      <c r="C68" s="7" t="s">
        <v>9</v>
      </c>
      <c r="D68" s="7"/>
      <c r="E68" s="7"/>
      <c r="F68" s="7"/>
      <c r="G68" s="7"/>
      <c r="H68" s="7"/>
      <c r="I68" s="24">
        <f>SUM(I122+I148+I158+I178+I189+I219+I229+I244+I355)</f>
        <v>182000</v>
      </c>
    </row>
    <row r="69" spans="2:9" ht="12" customHeight="1">
      <c r="B69" s="8">
        <v>323</v>
      </c>
      <c r="C69" s="7" t="s">
        <v>17</v>
      </c>
      <c r="D69" s="7"/>
      <c r="E69" s="7"/>
      <c r="F69" s="4"/>
      <c r="I69" s="24">
        <f>SUM(I123+I149+I179+I190+I220+I230+I239+I245+I255+I310+I324+I356+I334+I209)</f>
        <v>1693000</v>
      </c>
    </row>
    <row r="70" spans="2:9" ht="12.75" customHeight="1">
      <c r="B70" s="8">
        <v>329</v>
      </c>
      <c r="C70" s="7" t="s">
        <v>18</v>
      </c>
      <c r="D70" s="7"/>
      <c r="E70" s="7"/>
      <c r="F70" s="7"/>
      <c r="G70" s="7"/>
      <c r="I70" s="24">
        <f>SUM(I124+I345+I129+I362)</f>
        <v>240000</v>
      </c>
    </row>
    <row r="71" spans="2:9" ht="6.75" customHeight="1">
      <c r="B71" s="8"/>
      <c r="C71" s="7"/>
      <c r="D71" s="7"/>
      <c r="E71" s="7"/>
      <c r="F71" s="7"/>
      <c r="I71" s="24"/>
    </row>
    <row r="72" spans="2:11" ht="11.25" customHeight="1">
      <c r="B72" s="5">
        <v>34</v>
      </c>
      <c r="C72" s="4" t="s">
        <v>10</v>
      </c>
      <c r="D72" s="8"/>
      <c r="E72" s="7"/>
      <c r="F72" s="7"/>
      <c r="I72" s="27">
        <f>I73</f>
        <v>6000</v>
      </c>
      <c r="J72" s="27">
        <v>6000</v>
      </c>
      <c r="K72" s="27">
        <v>6000</v>
      </c>
    </row>
    <row r="73" spans="2:9" ht="12.75" customHeight="1">
      <c r="B73" s="8">
        <v>343</v>
      </c>
      <c r="C73" s="7" t="s">
        <v>19</v>
      </c>
      <c r="D73" s="7"/>
      <c r="E73" s="7"/>
      <c r="F73" s="7"/>
      <c r="G73" s="7"/>
      <c r="I73" s="24">
        <f>I152</f>
        <v>6000</v>
      </c>
    </row>
    <row r="74" spans="2:9" ht="5.25" customHeight="1">
      <c r="B74" s="8"/>
      <c r="C74" s="7"/>
      <c r="D74" s="7"/>
      <c r="E74" s="7"/>
      <c r="F74" s="7"/>
      <c r="I74" s="24"/>
    </row>
    <row r="75" spans="2:11" ht="12.75">
      <c r="B75" s="5">
        <v>37</v>
      </c>
      <c r="C75" s="4" t="s">
        <v>81</v>
      </c>
      <c r="D75" s="7"/>
      <c r="E75" s="7"/>
      <c r="F75" s="7"/>
      <c r="I75" s="27">
        <f>I76</f>
        <v>69000</v>
      </c>
      <c r="J75" s="27">
        <v>69000</v>
      </c>
      <c r="K75" s="27">
        <v>74000</v>
      </c>
    </row>
    <row r="76" spans="2:9" ht="12.75">
      <c r="B76" s="8">
        <v>372</v>
      </c>
      <c r="C76" s="7" t="s">
        <v>69</v>
      </c>
      <c r="D76" s="7"/>
      <c r="E76" s="7"/>
      <c r="F76" s="7"/>
      <c r="I76" s="24">
        <f>SUM(I268+I276+I289+I294)</f>
        <v>69000</v>
      </c>
    </row>
    <row r="77" spans="2:9" ht="3.75" customHeight="1">
      <c r="B77" s="8"/>
      <c r="C77" s="7"/>
      <c r="D77" s="7"/>
      <c r="E77" s="7"/>
      <c r="F77" s="7"/>
      <c r="I77" s="24"/>
    </row>
    <row r="78" spans="2:11" ht="12.75">
      <c r="B78" s="5">
        <v>38</v>
      </c>
      <c r="C78" s="4" t="s">
        <v>20</v>
      </c>
      <c r="D78" s="7"/>
      <c r="E78" s="7"/>
      <c r="F78" s="7"/>
      <c r="I78" s="27">
        <f>SUM(I79)</f>
        <v>305700</v>
      </c>
      <c r="J78" s="27">
        <v>363000</v>
      </c>
      <c r="K78" s="27">
        <v>392000</v>
      </c>
    </row>
    <row r="79" spans="2:9" ht="12.75">
      <c r="B79" s="8">
        <v>381</v>
      </c>
      <c r="C79" s="7" t="s">
        <v>14</v>
      </c>
      <c r="D79" s="7"/>
      <c r="E79" s="7"/>
      <c r="F79" s="7"/>
      <c r="I79" s="24">
        <f>SUM(I127+I258+I271+I278+I299+I313+I329+I349)</f>
        <v>305700</v>
      </c>
    </row>
    <row r="80" spans="2:9" ht="5.25" customHeight="1">
      <c r="B80" s="8"/>
      <c r="C80" s="7"/>
      <c r="D80" s="7"/>
      <c r="E80" s="7"/>
      <c r="F80" s="7"/>
      <c r="I80" s="24"/>
    </row>
    <row r="81" spans="2:11" ht="15">
      <c r="B81" s="28">
        <v>4</v>
      </c>
      <c r="C81" s="29" t="s">
        <v>146</v>
      </c>
      <c r="D81" s="30"/>
      <c r="E81" s="30"/>
      <c r="F81" s="30"/>
      <c r="G81" s="30"/>
      <c r="H81" s="30"/>
      <c r="I81" s="31">
        <f>I84+I82</f>
        <v>1137000</v>
      </c>
      <c r="J81" s="31">
        <f>J84+J82</f>
        <v>749000</v>
      </c>
      <c r="K81" s="31">
        <f>K84+K82</f>
        <v>1264000</v>
      </c>
    </row>
    <row r="82" spans="2:11" ht="12.75">
      <c r="B82" s="8">
        <v>41</v>
      </c>
      <c r="C82" s="7" t="s">
        <v>165</v>
      </c>
      <c r="D82" s="7"/>
      <c r="E82" s="7"/>
      <c r="F82" s="7"/>
      <c r="I82" s="58">
        <f>I83</f>
        <v>70000</v>
      </c>
      <c r="J82" s="67">
        <f>J203</f>
        <v>70000</v>
      </c>
      <c r="K82" s="67">
        <f>K203</f>
        <v>70000</v>
      </c>
    </row>
    <row r="83" spans="2:11" ht="12" customHeight="1">
      <c r="B83" s="8">
        <v>411</v>
      </c>
      <c r="C83" s="7" t="s">
        <v>166</v>
      </c>
      <c r="D83" s="7"/>
      <c r="E83" s="7"/>
      <c r="F83" s="7"/>
      <c r="I83" s="24">
        <f>I204</f>
        <v>70000</v>
      </c>
      <c r="J83" s="6"/>
      <c r="K83" s="6"/>
    </row>
    <row r="84" spans="2:11" ht="12.75">
      <c r="B84" s="5">
        <v>42</v>
      </c>
      <c r="C84" s="4" t="s">
        <v>13</v>
      </c>
      <c r="D84" s="4"/>
      <c r="E84" s="4"/>
      <c r="F84" s="4"/>
      <c r="G84" s="4"/>
      <c r="H84" s="4"/>
      <c r="I84" s="27">
        <f>SUM(I85:I87)</f>
        <v>1067000</v>
      </c>
      <c r="J84" s="27">
        <f>SUM(J161+J182+J193+J198+J223+J232)</f>
        <v>679000</v>
      </c>
      <c r="K84" s="27">
        <f>SUM(K161+K182+K193+K198+K223+K232)</f>
        <v>1194000</v>
      </c>
    </row>
    <row r="85" spans="2:9" ht="12.75">
      <c r="B85" s="49">
        <v>421</v>
      </c>
      <c r="C85" s="13" t="s">
        <v>48</v>
      </c>
      <c r="D85" s="50"/>
      <c r="E85" s="50"/>
      <c r="F85" s="50"/>
      <c r="G85" s="50"/>
      <c r="H85" s="50"/>
      <c r="I85" s="51">
        <f>SUM(I199+I194)</f>
        <v>850000</v>
      </c>
    </row>
    <row r="86" spans="2:9" ht="12.75">
      <c r="B86" s="8">
        <v>422</v>
      </c>
      <c r="C86" s="7" t="s">
        <v>12</v>
      </c>
      <c r="D86" s="7"/>
      <c r="E86" s="7"/>
      <c r="F86" s="7"/>
      <c r="I86" s="24">
        <f>SUM(I162+I184+I224)</f>
        <v>15000</v>
      </c>
    </row>
    <row r="87" spans="2:9" ht="12.75">
      <c r="B87" s="8">
        <v>426</v>
      </c>
      <c r="C87" s="7" t="s">
        <v>83</v>
      </c>
      <c r="D87" s="7"/>
      <c r="E87" s="7"/>
      <c r="F87" s="7"/>
      <c r="I87" s="24">
        <f>SUM(I163+I234)</f>
        <v>202000</v>
      </c>
    </row>
    <row r="88" spans="2:9" ht="12.75">
      <c r="B88" s="8"/>
      <c r="C88" s="7"/>
      <c r="D88" s="7"/>
      <c r="E88" s="7"/>
      <c r="F88" s="7"/>
      <c r="I88" s="24"/>
    </row>
    <row r="89" spans="2:9" ht="15">
      <c r="B89" s="29" t="s">
        <v>147</v>
      </c>
      <c r="C89" s="7"/>
      <c r="D89" s="7"/>
      <c r="E89" s="7"/>
      <c r="F89" s="7"/>
      <c r="I89" s="24"/>
    </row>
    <row r="90" spans="2:9" ht="12.75">
      <c r="B90" s="8"/>
      <c r="C90" s="7"/>
      <c r="D90" s="7"/>
      <c r="E90" s="7"/>
      <c r="F90" s="7"/>
      <c r="I90" s="24"/>
    </row>
    <row r="91" spans="2:11" ht="15">
      <c r="B91" s="52">
        <v>8</v>
      </c>
      <c r="C91" s="53" t="s">
        <v>137</v>
      </c>
      <c r="D91" s="53"/>
      <c r="E91" s="53"/>
      <c r="F91" s="53"/>
      <c r="G91" s="53"/>
      <c r="H91" s="53"/>
      <c r="I91" s="63">
        <f aca="true" t="shared" si="0" ref="I91:K92">I92</f>
        <v>0</v>
      </c>
      <c r="J91" s="63">
        <f t="shared" si="0"/>
        <v>0</v>
      </c>
      <c r="K91" s="63">
        <f t="shared" si="0"/>
        <v>0</v>
      </c>
    </row>
    <row r="92" spans="2:11" ht="12.75">
      <c r="B92" s="60">
        <v>84</v>
      </c>
      <c r="C92" s="54" t="s">
        <v>138</v>
      </c>
      <c r="D92" s="54"/>
      <c r="E92" s="54"/>
      <c r="F92" s="54"/>
      <c r="G92" s="54"/>
      <c r="H92" s="54"/>
      <c r="I92" s="58">
        <f t="shared" si="0"/>
        <v>0</v>
      </c>
      <c r="J92" s="58">
        <f t="shared" si="0"/>
        <v>0</v>
      </c>
      <c r="K92" s="58">
        <f t="shared" si="0"/>
        <v>0</v>
      </c>
    </row>
    <row r="93" spans="2:11" ht="12.75">
      <c r="B93" s="8">
        <v>845</v>
      </c>
      <c r="C93" s="7" t="s">
        <v>139</v>
      </c>
      <c r="D93" s="7"/>
      <c r="E93" s="7"/>
      <c r="F93" s="7"/>
      <c r="I93" s="24">
        <v>0</v>
      </c>
      <c r="J93" s="6">
        <v>0</v>
      </c>
      <c r="K93" s="6">
        <v>0</v>
      </c>
    </row>
    <row r="94" spans="2:11" ht="12.75">
      <c r="B94" s="8"/>
      <c r="C94" s="7"/>
      <c r="D94" s="7"/>
      <c r="E94" s="7"/>
      <c r="F94" s="7"/>
      <c r="I94" s="24"/>
      <c r="J94" s="6"/>
      <c r="K94" s="6"/>
    </row>
    <row r="95" spans="2:11" ht="15" customHeight="1">
      <c r="B95" s="52">
        <v>5</v>
      </c>
      <c r="C95" s="54" t="s">
        <v>140</v>
      </c>
      <c r="D95" s="54"/>
      <c r="E95" s="54"/>
      <c r="F95" s="54"/>
      <c r="G95" s="54"/>
      <c r="H95" s="53"/>
      <c r="I95" s="63">
        <f aca="true" t="shared" si="1" ref="I95:K96">I96</f>
        <v>0</v>
      </c>
      <c r="J95" s="63">
        <f t="shared" si="1"/>
        <v>0</v>
      </c>
      <c r="K95" s="63">
        <f t="shared" si="1"/>
        <v>0</v>
      </c>
    </row>
    <row r="96" spans="2:11" ht="13.5" customHeight="1">
      <c r="B96" s="60">
        <v>54</v>
      </c>
      <c r="C96" s="54" t="s">
        <v>141</v>
      </c>
      <c r="D96" s="54"/>
      <c r="E96" s="54"/>
      <c r="F96" s="54"/>
      <c r="G96" s="54"/>
      <c r="H96" s="54"/>
      <c r="I96" s="58">
        <f t="shared" si="1"/>
        <v>0</v>
      </c>
      <c r="J96" s="58">
        <f t="shared" si="1"/>
        <v>0</v>
      </c>
      <c r="K96" s="58">
        <f t="shared" si="1"/>
        <v>0</v>
      </c>
    </row>
    <row r="97" spans="2:11" ht="14.25" customHeight="1">
      <c r="B97" s="8">
        <v>545</v>
      </c>
      <c r="C97" s="7" t="s">
        <v>142</v>
      </c>
      <c r="D97" s="7"/>
      <c r="E97" s="7"/>
      <c r="F97" s="7"/>
      <c r="I97" s="24">
        <v>0</v>
      </c>
      <c r="J97" s="6">
        <v>0</v>
      </c>
      <c r="K97" s="6">
        <v>0</v>
      </c>
    </row>
    <row r="98" spans="2:9" ht="261.75" customHeight="1">
      <c r="B98" s="8"/>
      <c r="C98" s="8"/>
      <c r="I98" s="24"/>
    </row>
    <row r="99" spans="2:15" ht="22.5" customHeight="1">
      <c r="B99" s="53" t="s">
        <v>0</v>
      </c>
      <c r="C99" s="53"/>
      <c r="D99" s="53"/>
      <c r="E99" s="53"/>
      <c r="F99" s="53"/>
      <c r="G99" s="53"/>
      <c r="H99" s="15"/>
      <c r="I99" s="16"/>
      <c r="L99" s="78"/>
      <c r="M99" s="78"/>
      <c r="N99" s="78"/>
      <c r="O99" s="78"/>
    </row>
    <row r="100" spans="2:15" ht="15.75" customHeight="1">
      <c r="B100" s="14"/>
      <c r="C100" s="15"/>
      <c r="D100" s="15"/>
      <c r="E100" s="4"/>
      <c r="F100" s="4" t="s">
        <v>134</v>
      </c>
      <c r="G100" s="29"/>
      <c r="H100" s="15"/>
      <c r="I100" s="16"/>
      <c r="L100" s="78"/>
      <c r="M100" s="78"/>
      <c r="N100" s="78"/>
      <c r="O100" s="78"/>
    </row>
    <row r="101" spans="2:15" ht="16.5" customHeight="1">
      <c r="B101" s="50" t="s">
        <v>168</v>
      </c>
      <c r="C101" s="15"/>
      <c r="D101" s="15"/>
      <c r="E101" s="15"/>
      <c r="F101" s="15"/>
      <c r="G101" s="15"/>
      <c r="H101" s="15"/>
      <c r="I101" s="16"/>
      <c r="L101" s="78"/>
      <c r="M101" s="78"/>
      <c r="N101" s="78"/>
      <c r="O101" s="78"/>
    </row>
    <row r="102" spans="2:15" ht="16.5" customHeight="1">
      <c r="B102" s="50" t="s">
        <v>195</v>
      </c>
      <c r="C102" s="15"/>
      <c r="D102" s="15"/>
      <c r="E102" s="15"/>
      <c r="F102" s="15"/>
      <c r="G102" s="15"/>
      <c r="H102" s="15"/>
      <c r="I102" s="16"/>
      <c r="L102" s="78"/>
      <c r="M102" s="78"/>
      <c r="N102" s="78"/>
      <c r="O102" s="78"/>
    </row>
    <row r="103" spans="2:11" ht="14.25" customHeight="1">
      <c r="B103" s="95"/>
      <c r="C103" s="95"/>
      <c r="D103" s="95"/>
      <c r="E103" s="95"/>
      <c r="F103" s="95"/>
      <c r="G103" s="95"/>
      <c r="H103" s="95"/>
      <c r="I103" s="44"/>
      <c r="J103" s="44"/>
      <c r="K103" s="44"/>
    </row>
    <row r="104" spans="2:11" ht="14.25" customHeight="1">
      <c r="B104" s="72" t="s">
        <v>125</v>
      </c>
      <c r="C104" s="91" t="s">
        <v>143</v>
      </c>
      <c r="D104" s="91"/>
      <c r="E104" s="91"/>
      <c r="F104" s="91"/>
      <c r="G104" s="91"/>
      <c r="H104" s="74"/>
      <c r="I104" s="73" t="s">
        <v>153</v>
      </c>
      <c r="J104" s="73" t="s">
        <v>144</v>
      </c>
      <c r="K104" s="73" t="s">
        <v>154</v>
      </c>
    </row>
    <row r="105" ht="1.5" customHeight="1">
      <c r="B105" s="7"/>
    </row>
    <row r="106" spans="2:11" ht="18" customHeight="1">
      <c r="B106" s="1" t="s">
        <v>124</v>
      </c>
      <c r="C106" s="2"/>
      <c r="D106" s="2"/>
      <c r="E106" s="2"/>
      <c r="F106" s="2"/>
      <c r="G106" s="2"/>
      <c r="H106" s="2"/>
      <c r="I106" s="32">
        <f>I107</f>
        <v>380000</v>
      </c>
      <c r="J106" s="32">
        <f>J107</f>
        <v>315000</v>
      </c>
      <c r="K106" s="32">
        <f>K107</f>
        <v>325000</v>
      </c>
    </row>
    <row r="107" spans="2:11" ht="15.75" customHeight="1">
      <c r="B107" s="29" t="s">
        <v>90</v>
      </c>
      <c r="C107" s="29"/>
      <c r="D107" s="29"/>
      <c r="E107" s="29"/>
      <c r="F107" s="29"/>
      <c r="G107" s="29"/>
      <c r="H107" s="30"/>
      <c r="I107" s="31">
        <f>I110</f>
        <v>380000</v>
      </c>
      <c r="J107" s="31">
        <f>J110</f>
        <v>315000</v>
      </c>
      <c r="K107" s="31">
        <f>K110</f>
        <v>325000</v>
      </c>
    </row>
    <row r="108" spans="2:11" ht="13.5" customHeight="1">
      <c r="B108" s="4"/>
      <c r="C108" s="4" t="s">
        <v>49</v>
      </c>
      <c r="D108" s="4"/>
      <c r="E108" s="4"/>
      <c r="F108" s="4"/>
      <c r="G108" s="4"/>
      <c r="H108" s="7"/>
      <c r="I108" s="27">
        <f aca="true" t="shared" si="2" ref="I108:K109">I109</f>
        <v>380000</v>
      </c>
      <c r="J108" s="27">
        <f t="shared" si="2"/>
        <v>315000</v>
      </c>
      <c r="K108" s="27">
        <f t="shared" si="2"/>
        <v>325000</v>
      </c>
    </row>
    <row r="109" spans="2:11" ht="12.75">
      <c r="B109" s="4"/>
      <c r="C109" s="4" t="s">
        <v>122</v>
      </c>
      <c r="D109" s="4"/>
      <c r="E109" s="4"/>
      <c r="F109" s="4"/>
      <c r="G109" s="4"/>
      <c r="H109" s="7"/>
      <c r="I109" s="27">
        <f t="shared" si="2"/>
        <v>380000</v>
      </c>
      <c r="J109" s="27">
        <f t="shared" si="2"/>
        <v>315000</v>
      </c>
      <c r="K109" s="27">
        <f t="shared" si="2"/>
        <v>325000</v>
      </c>
    </row>
    <row r="110" spans="2:11" ht="12.75" customHeight="1">
      <c r="B110" s="4"/>
      <c r="C110" s="4" t="s">
        <v>123</v>
      </c>
      <c r="D110" s="4"/>
      <c r="E110" s="4"/>
      <c r="F110" s="4"/>
      <c r="G110" s="4"/>
      <c r="H110" s="7"/>
      <c r="I110" s="27">
        <f>I112+I129</f>
        <v>380000</v>
      </c>
      <c r="J110" s="27">
        <f>J112+J129</f>
        <v>315000</v>
      </c>
      <c r="K110" s="27">
        <f>K112+K129</f>
        <v>325000</v>
      </c>
    </row>
    <row r="111" spans="2:11" ht="2.25" customHeight="1">
      <c r="B111" s="29"/>
      <c r="C111" s="54"/>
      <c r="D111" s="29"/>
      <c r="E111" s="29"/>
      <c r="F111" s="29"/>
      <c r="G111" s="29"/>
      <c r="H111" s="30"/>
      <c r="I111" s="31"/>
      <c r="J111" s="6"/>
      <c r="K111" s="6"/>
    </row>
    <row r="112" spans="2:11" ht="15">
      <c r="B112" s="29"/>
      <c r="C112" s="53" t="s">
        <v>50</v>
      </c>
      <c r="D112" s="53"/>
      <c r="E112" s="53"/>
      <c r="F112" s="53"/>
      <c r="G112" s="53"/>
      <c r="H112" s="62"/>
      <c r="I112" s="63">
        <f>I114</f>
        <v>370000</v>
      </c>
      <c r="J112" s="63">
        <f>J114</f>
        <v>305000</v>
      </c>
      <c r="K112" s="63">
        <f>K114</f>
        <v>315000</v>
      </c>
    </row>
    <row r="113" spans="2:11" ht="2.25" customHeight="1">
      <c r="B113" s="29"/>
      <c r="C113" s="53"/>
      <c r="D113" s="53"/>
      <c r="E113" s="53"/>
      <c r="F113" s="53"/>
      <c r="G113" s="53"/>
      <c r="H113" s="62"/>
      <c r="I113" s="63"/>
      <c r="J113" s="6"/>
      <c r="K113" s="6"/>
    </row>
    <row r="114" spans="2:11" ht="12.75" customHeight="1">
      <c r="B114" s="5">
        <v>3</v>
      </c>
      <c r="C114" s="4" t="s">
        <v>1</v>
      </c>
      <c r="D114" s="4"/>
      <c r="E114" s="4"/>
      <c r="F114" s="4"/>
      <c r="G114" s="4"/>
      <c r="H114" s="4"/>
      <c r="I114" s="27">
        <f>SUM(I115+I120+I126)</f>
        <v>370000</v>
      </c>
      <c r="J114" s="27">
        <f>SUM(J115+J120+J126)</f>
        <v>305000</v>
      </c>
      <c r="K114" s="27">
        <f>SUM(K115+K120+K126)</f>
        <v>315000</v>
      </c>
    </row>
    <row r="115" spans="2:11" ht="12.75" customHeight="1">
      <c r="B115" s="5">
        <v>31</v>
      </c>
      <c r="C115" s="4" t="s">
        <v>5</v>
      </c>
      <c r="D115" s="4"/>
      <c r="E115" s="4"/>
      <c r="F115" s="4"/>
      <c r="G115" s="4"/>
      <c r="H115" s="4"/>
      <c r="I115" s="20">
        <f>SUM(I116+I117+I118)</f>
        <v>110000</v>
      </c>
      <c r="J115" s="67">
        <v>115000</v>
      </c>
      <c r="K115" s="67">
        <v>120000</v>
      </c>
    </row>
    <row r="116" spans="2:11" ht="12" customHeight="1">
      <c r="B116" s="8">
        <v>311</v>
      </c>
      <c r="C116" s="3" t="s">
        <v>42</v>
      </c>
      <c r="I116" s="6">
        <v>93000</v>
      </c>
      <c r="J116" s="6"/>
      <c r="K116" s="6"/>
    </row>
    <row r="117" spans="2:11" ht="12.75" customHeight="1">
      <c r="B117" s="8">
        <v>312</v>
      </c>
      <c r="C117" s="18" t="s">
        <v>6</v>
      </c>
      <c r="I117" s="6">
        <v>2500</v>
      </c>
      <c r="J117" s="6"/>
      <c r="K117" s="6"/>
    </row>
    <row r="118" spans="2:11" ht="12.75">
      <c r="B118" s="8">
        <v>313</v>
      </c>
      <c r="C118" s="18" t="s">
        <v>43</v>
      </c>
      <c r="I118" s="6">
        <v>14500</v>
      </c>
      <c r="J118" s="6"/>
      <c r="K118" s="6"/>
    </row>
    <row r="119" spans="2:11" ht="3" customHeight="1">
      <c r="B119" s="8"/>
      <c r="C119" s="18"/>
      <c r="J119" s="6"/>
      <c r="K119" s="6"/>
    </row>
    <row r="120" spans="2:11" ht="14.25" customHeight="1">
      <c r="B120" s="5">
        <v>32</v>
      </c>
      <c r="C120" s="4" t="s">
        <v>8</v>
      </c>
      <c r="D120" s="4"/>
      <c r="E120" s="4"/>
      <c r="F120" s="4"/>
      <c r="G120" s="4"/>
      <c r="H120" s="4"/>
      <c r="I120" s="27">
        <f>SUM(I121+I122+I123+I124)</f>
        <v>250000</v>
      </c>
      <c r="J120" s="67">
        <v>185000</v>
      </c>
      <c r="K120" s="67">
        <v>190000</v>
      </c>
    </row>
    <row r="121" spans="2:11" ht="12.75" customHeight="1">
      <c r="B121" s="8">
        <v>321</v>
      </c>
      <c r="C121" s="7" t="s">
        <v>47</v>
      </c>
      <c r="D121" s="7"/>
      <c r="E121" s="7"/>
      <c r="F121" s="7"/>
      <c r="G121" s="7"/>
      <c r="H121" s="7"/>
      <c r="I121" s="24">
        <v>5000</v>
      </c>
      <c r="J121" s="6"/>
      <c r="K121" s="6"/>
    </row>
    <row r="122" spans="2:11" ht="12" customHeight="1">
      <c r="B122" s="8">
        <v>322</v>
      </c>
      <c r="C122" s="7" t="s">
        <v>9</v>
      </c>
      <c r="D122" s="7"/>
      <c r="E122" s="7"/>
      <c r="F122" s="7"/>
      <c r="G122" s="7"/>
      <c r="H122" s="7"/>
      <c r="I122" s="24">
        <v>10000</v>
      </c>
      <c r="J122" s="6"/>
      <c r="K122" s="6"/>
    </row>
    <row r="123" spans="2:11" ht="12" customHeight="1">
      <c r="B123" s="9">
        <v>323</v>
      </c>
      <c r="C123" s="3" t="s">
        <v>2</v>
      </c>
      <c r="I123" s="26">
        <v>60000</v>
      </c>
      <c r="J123" s="6"/>
      <c r="K123" s="6"/>
    </row>
    <row r="124" spans="2:11" ht="12.75">
      <c r="B124" s="9">
        <v>329</v>
      </c>
      <c r="C124" s="18" t="s">
        <v>3</v>
      </c>
      <c r="I124" s="26">
        <v>175000</v>
      </c>
      <c r="J124" s="6"/>
      <c r="K124" s="6"/>
    </row>
    <row r="125" spans="2:11" ht="4.5" customHeight="1">
      <c r="B125" s="9"/>
      <c r="C125" s="18"/>
      <c r="I125" s="26"/>
      <c r="J125" s="6"/>
      <c r="K125" s="6"/>
    </row>
    <row r="126" spans="2:11" ht="12.75">
      <c r="B126" s="5">
        <v>38</v>
      </c>
      <c r="C126" s="4" t="s">
        <v>4</v>
      </c>
      <c r="D126" s="4"/>
      <c r="E126" s="4"/>
      <c r="F126" s="4"/>
      <c r="G126" s="4"/>
      <c r="H126" s="4"/>
      <c r="I126" s="20">
        <f>I127</f>
        <v>10000</v>
      </c>
      <c r="J126" s="67">
        <v>5000</v>
      </c>
      <c r="K126" s="67">
        <v>5000</v>
      </c>
    </row>
    <row r="127" spans="2:11" ht="12.75">
      <c r="B127" s="33">
        <v>381</v>
      </c>
      <c r="C127" s="13" t="s">
        <v>14</v>
      </c>
      <c r="D127" s="7"/>
      <c r="E127" s="7"/>
      <c r="F127" s="7"/>
      <c r="G127" s="7"/>
      <c r="I127" s="6">
        <v>10000</v>
      </c>
      <c r="J127" s="6"/>
      <c r="K127" s="6"/>
    </row>
    <row r="128" spans="2:11" ht="6" customHeight="1" hidden="1">
      <c r="B128" s="33"/>
      <c r="C128" s="13"/>
      <c r="D128" s="7"/>
      <c r="E128" s="7"/>
      <c r="F128" s="7"/>
      <c r="G128" s="7"/>
      <c r="J128" s="6"/>
      <c r="K128" s="6"/>
    </row>
    <row r="129" spans="2:11" ht="16.5" customHeight="1">
      <c r="B129" s="76"/>
      <c r="C129" s="77" t="s">
        <v>162</v>
      </c>
      <c r="D129" s="53"/>
      <c r="E129" s="53"/>
      <c r="F129" s="53"/>
      <c r="G129" s="53"/>
      <c r="H129" s="53"/>
      <c r="I129" s="66">
        <f aca="true" t="shared" si="3" ref="I129:K130">I130</f>
        <v>10000</v>
      </c>
      <c r="J129" s="66">
        <f t="shared" si="3"/>
        <v>10000</v>
      </c>
      <c r="K129" s="66">
        <f t="shared" si="3"/>
        <v>10000</v>
      </c>
    </row>
    <row r="130" spans="2:11" ht="12.75" customHeight="1">
      <c r="B130" s="60">
        <v>3</v>
      </c>
      <c r="C130" s="54" t="s">
        <v>1</v>
      </c>
      <c r="D130" s="54"/>
      <c r="E130" s="54"/>
      <c r="F130" s="54"/>
      <c r="G130" s="54"/>
      <c r="H130" s="54"/>
      <c r="I130" s="67">
        <f t="shared" si="3"/>
        <v>10000</v>
      </c>
      <c r="J130" s="67">
        <f t="shared" si="3"/>
        <v>10000</v>
      </c>
      <c r="K130" s="67">
        <f t="shared" si="3"/>
        <v>10000</v>
      </c>
    </row>
    <row r="131" spans="2:11" ht="15" customHeight="1">
      <c r="B131" s="60">
        <v>32</v>
      </c>
      <c r="C131" s="54" t="s">
        <v>8</v>
      </c>
      <c r="D131" s="54"/>
      <c r="E131" s="54"/>
      <c r="F131" s="54"/>
      <c r="G131" s="54"/>
      <c r="H131" s="54"/>
      <c r="I131" s="67">
        <f>I132</f>
        <v>10000</v>
      </c>
      <c r="J131" s="67">
        <v>10000</v>
      </c>
      <c r="K131" s="67">
        <v>10000</v>
      </c>
    </row>
    <row r="132" spans="2:11" ht="14.25" customHeight="1">
      <c r="B132" s="9">
        <v>329</v>
      </c>
      <c r="C132" s="18" t="s">
        <v>3</v>
      </c>
      <c r="D132" s="7"/>
      <c r="E132" s="7"/>
      <c r="F132" s="7"/>
      <c r="G132" s="7"/>
      <c r="I132" s="6">
        <v>10000</v>
      </c>
      <c r="J132" s="6"/>
      <c r="K132" s="6"/>
    </row>
    <row r="133" spans="2:11" ht="15" customHeight="1">
      <c r="B133" s="8"/>
      <c r="C133" s="7"/>
      <c r="D133" s="7"/>
      <c r="E133" s="7"/>
      <c r="F133" s="7"/>
      <c r="I133" s="24"/>
      <c r="J133" s="6"/>
      <c r="K133" s="6"/>
    </row>
    <row r="134" spans="2:11" ht="17.25" customHeight="1">
      <c r="B134" s="1" t="s">
        <v>97</v>
      </c>
      <c r="C134" s="2"/>
      <c r="D134" s="2"/>
      <c r="E134" s="2"/>
      <c r="F134" s="2"/>
      <c r="G134" s="2"/>
      <c r="H134" s="2"/>
      <c r="I134" s="32">
        <f aca="true" t="shared" si="4" ref="I134:K135">I135</f>
        <v>256000</v>
      </c>
      <c r="J134" s="32">
        <f t="shared" si="4"/>
        <v>271000</v>
      </c>
      <c r="K134" s="32">
        <f t="shared" si="4"/>
        <v>271000</v>
      </c>
    </row>
    <row r="135" spans="2:11" ht="13.5" customHeight="1">
      <c r="B135" s="29" t="s">
        <v>98</v>
      </c>
      <c r="C135" s="29"/>
      <c r="D135" s="29"/>
      <c r="E135" s="29"/>
      <c r="F135" s="29"/>
      <c r="G135" s="29"/>
      <c r="H135" s="30"/>
      <c r="I135" s="31">
        <f t="shared" si="4"/>
        <v>256000</v>
      </c>
      <c r="J135" s="31">
        <f t="shared" si="4"/>
        <v>271000</v>
      </c>
      <c r="K135" s="31">
        <f t="shared" si="4"/>
        <v>271000</v>
      </c>
    </row>
    <row r="136" spans="2:11" ht="14.25" customHeight="1">
      <c r="B136" s="29"/>
      <c r="C136" s="4" t="s">
        <v>49</v>
      </c>
      <c r="D136" s="4"/>
      <c r="E136" s="4"/>
      <c r="F136" s="4"/>
      <c r="G136" s="4"/>
      <c r="H136" s="30"/>
      <c r="I136" s="31">
        <f>I138</f>
        <v>256000</v>
      </c>
      <c r="J136" s="31">
        <f>J138</f>
        <v>271000</v>
      </c>
      <c r="K136" s="31">
        <f>K138</f>
        <v>271000</v>
      </c>
    </row>
    <row r="137" spans="2:11" ht="14.25" customHeight="1">
      <c r="B137" s="29"/>
      <c r="C137" s="4" t="s">
        <v>91</v>
      </c>
      <c r="D137" s="4"/>
      <c r="E137" s="4"/>
      <c r="F137" s="4"/>
      <c r="G137" s="4"/>
      <c r="H137" s="30"/>
      <c r="I137" s="31">
        <f>I138</f>
        <v>256000</v>
      </c>
      <c r="J137" s="31">
        <f>J138</f>
        <v>271000</v>
      </c>
      <c r="K137" s="31">
        <f>K138</f>
        <v>271000</v>
      </c>
    </row>
    <row r="138" spans="2:11" ht="15" customHeight="1">
      <c r="B138" s="29"/>
      <c r="C138" s="4" t="s">
        <v>59</v>
      </c>
      <c r="D138" s="4"/>
      <c r="E138" s="4"/>
      <c r="F138" s="4"/>
      <c r="G138" s="4"/>
      <c r="H138" s="30"/>
      <c r="I138" s="31">
        <f>SUM(I139+I154)</f>
        <v>256000</v>
      </c>
      <c r="J138" s="31">
        <f>SUM(J139+J154)</f>
        <v>271000</v>
      </c>
      <c r="K138" s="31">
        <f>SUM(K139+K154)</f>
        <v>271000</v>
      </c>
    </row>
    <row r="139" spans="2:11" ht="15.75" customHeight="1">
      <c r="B139" s="29"/>
      <c r="C139" s="4" t="s">
        <v>51</v>
      </c>
      <c r="D139" s="4"/>
      <c r="E139" s="4"/>
      <c r="F139" s="4"/>
      <c r="G139" s="4"/>
      <c r="H139" s="30"/>
      <c r="I139" s="31">
        <f>I140</f>
        <v>244000</v>
      </c>
      <c r="J139" s="31">
        <f>J140</f>
        <v>256000</v>
      </c>
      <c r="K139" s="31">
        <f>K140</f>
        <v>256000</v>
      </c>
    </row>
    <row r="140" spans="2:11" ht="12.75">
      <c r="B140" s="5">
        <v>3</v>
      </c>
      <c r="C140" s="4" t="s">
        <v>1</v>
      </c>
      <c r="D140" s="4"/>
      <c r="E140" s="4"/>
      <c r="F140" s="4"/>
      <c r="G140" s="4"/>
      <c r="H140" s="4"/>
      <c r="I140" s="20">
        <f>SUM(I141+I146+I151)</f>
        <v>244000</v>
      </c>
      <c r="J140" s="20">
        <f>SUM(J141+J146+J151)</f>
        <v>256000</v>
      </c>
      <c r="K140" s="20">
        <f>SUM(K141+K146+K151)</f>
        <v>256000</v>
      </c>
    </row>
    <row r="141" spans="2:11" ht="12.75">
      <c r="B141" s="5">
        <v>31</v>
      </c>
      <c r="C141" s="4" t="s">
        <v>5</v>
      </c>
      <c r="D141" s="4"/>
      <c r="E141" s="4"/>
      <c r="F141" s="4"/>
      <c r="G141" s="4"/>
      <c r="H141" s="4"/>
      <c r="I141" s="20">
        <f>SUM(I142+I143+I144)</f>
        <v>163000</v>
      </c>
      <c r="J141" s="67">
        <v>165000</v>
      </c>
      <c r="K141" s="67">
        <v>165000</v>
      </c>
    </row>
    <row r="142" spans="2:11" ht="15" customHeight="1">
      <c r="B142" s="8">
        <v>311</v>
      </c>
      <c r="C142" s="3" t="s">
        <v>42</v>
      </c>
      <c r="I142" s="6">
        <v>137000</v>
      </c>
      <c r="J142" s="6"/>
      <c r="K142" s="6"/>
    </row>
    <row r="143" spans="2:11" ht="12.75">
      <c r="B143" s="8">
        <v>312</v>
      </c>
      <c r="C143" s="18" t="s">
        <v>6</v>
      </c>
      <c r="I143" s="6">
        <v>5000</v>
      </c>
      <c r="J143" s="6"/>
      <c r="K143" s="6"/>
    </row>
    <row r="144" spans="2:11" ht="12.75" customHeight="1">
      <c r="B144" s="8">
        <v>313</v>
      </c>
      <c r="C144" s="18" t="s">
        <v>43</v>
      </c>
      <c r="I144" s="6">
        <v>21000</v>
      </c>
      <c r="J144" s="6"/>
      <c r="K144" s="6"/>
    </row>
    <row r="145" spans="2:11" ht="3" customHeight="1">
      <c r="B145" s="8"/>
      <c r="C145" s="7"/>
      <c r="D145" s="7"/>
      <c r="E145" s="7"/>
      <c r="F145" s="7"/>
      <c r="I145" s="24"/>
      <c r="J145" s="6"/>
      <c r="K145" s="6"/>
    </row>
    <row r="146" spans="2:11" ht="12.75">
      <c r="B146" s="5">
        <v>32</v>
      </c>
      <c r="C146" s="4" t="s">
        <v>8</v>
      </c>
      <c r="D146" s="4"/>
      <c r="E146" s="4"/>
      <c r="F146" s="4"/>
      <c r="G146" s="4"/>
      <c r="H146" s="4"/>
      <c r="I146" s="27">
        <f>SUM(I147+I148+I149)</f>
        <v>75000</v>
      </c>
      <c r="J146" s="67">
        <v>85000</v>
      </c>
      <c r="K146" s="67">
        <v>85000</v>
      </c>
    </row>
    <row r="147" spans="2:11" ht="13.5" customHeight="1">
      <c r="B147" s="8">
        <v>321</v>
      </c>
      <c r="C147" s="7" t="s">
        <v>16</v>
      </c>
      <c r="D147" s="7"/>
      <c r="E147" s="7"/>
      <c r="F147" s="7"/>
      <c r="I147" s="24">
        <v>15000</v>
      </c>
      <c r="J147" s="6"/>
      <c r="K147" s="6"/>
    </row>
    <row r="148" spans="2:11" ht="13.5" customHeight="1">
      <c r="B148" s="8">
        <v>322</v>
      </c>
      <c r="C148" s="7" t="s">
        <v>9</v>
      </c>
      <c r="D148" s="7"/>
      <c r="E148" s="7"/>
      <c r="F148" s="7"/>
      <c r="I148" s="24">
        <v>20000</v>
      </c>
      <c r="J148" s="6"/>
      <c r="K148" s="6"/>
    </row>
    <row r="149" spans="2:11" ht="12.75">
      <c r="B149" s="8">
        <v>323</v>
      </c>
      <c r="C149" s="7" t="s">
        <v>17</v>
      </c>
      <c r="D149" s="7"/>
      <c r="E149" s="4"/>
      <c r="F149" s="4"/>
      <c r="I149" s="24">
        <v>40000</v>
      </c>
      <c r="J149" s="6"/>
      <c r="K149" s="6"/>
    </row>
    <row r="150" spans="2:11" ht="1.5" customHeight="1">
      <c r="B150" s="8"/>
      <c r="C150" s="7"/>
      <c r="D150" s="7"/>
      <c r="E150" s="7"/>
      <c r="F150" s="7"/>
      <c r="I150" s="24"/>
      <c r="J150" s="6"/>
      <c r="K150" s="6"/>
    </row>
    <row r="151" spans="2:11" ht="15.75" customHeight="1">
      <c r="B151" s="5">
        <v>34</v>
      </c>
      <c r="C151" s="4" t="s">
        <v>10</v>
      </c>
      <c r="D151" s="8"/>
      <c r="E151" s="7"/>
      <c r="F151" s="7"/>
      <c r="I151" s="27">
        <f>I152</f>
        <v>6000</v>
      </c>
      <c r="J151" s="67">
        <v>6000</v>
      </c>
      <c r="K151" s="67">
        <v>6000</v>
      </c>
    </row>
    <row r="152" spans="2:11" ht="12.75" customHeight="1">
      <c r="B152" s="8">
        <v>343</v>
      </c>
      <c r="C152" s="7" t="s">
        <v>19</v>
      </c>
      <c r="D152" s="7"/>
      <c r="E152" s="7"/>
      <c r="F152" s="7"/>
      <c r="G152" s="7"/>
      <c r="I152" s="24">
        <v>6000</v>
      </c>
      <c r="J152" s="6"/>
      <c r="K152" s="6"/>
    </row>
    <row r="153" spans="2:11" ht="6" customHeight="1" hidden="1">
      <c r="B153" s="8"/>
      <c r="C153" s="7"/>
      <c r="D153" s="7"/>
      <c r="E153" s="7"/>
      <c r="F153" s="7"/>
      <c r="I153" s="24"/>
      <c r="J153" s="6"/>
      <c r="K153" s="6"/>
    </row>
    <row r="154" spans="2:11" ht="14.25" customHeight="1">
      <c r="B154" s="8"/>
      <c r="C154" s="53" t="s">
        <v>60</v>
      </c>
      <c r="D154" s="7"/>
      <c r="E154" s="7"/>
      <c r="F154" s="7"/>
      <c r="I154" s="63">
        <f>SUM(I156+I160)</f>
        <v>12000</v>
      </c>
      <c r="J154" s="63">
        <f>SUM(J156+J160)</f>
        <v>15000</v>
      </c>
      <c r="K154" s="63">
        <f>SUM(K156+K160)</f>
        <v>15000</v>
      </c>
    </row>
    <row r="155" spans="2:11" ht="1.5" customHeight="1">
      <c r="B155" s="8"/>
      <c r="C155" s="7"/>
      <c r="D155" s="7"/>
      <c r="E155" s="7"/>
      <c r="F155" s="7"/>
      <c r="I155" s="24"/>
      <c r="J155" s="6"/>
      <c r="K155" s="6"/>
    </row>
    <row r="156" spans="2:11" ht="12.75">
      <c r="B156" s="5">
        <v>3</v>
      </c>
      <c r="C156" s="4" t="s">
        <v>1</v>
      </c>
      <c r="D156" s="4"/>
      <c r="E156" s="4"/>
      <c r="F156" s="4"/>
      <c r="G156" s="4"/>
      <c r="I156" s="58">
        <f>I157</f>
        <v>5000</v>
      </c>
      <c r="J156" s="58">
        <f>J157</f>
        <v>5000</v>
      </c>
      <c r="K156" s="58">
        <f>K157</f>
        <v>5000</v>
      </c>
    </row>
    <row r="157" spans="2:11" ht="13.5" customHeight="1">
      <c r="B157" s="5">
        <v>32</v>
      </c>
      <c r="C157" s="4" t="s">
        <v>8</v>
      </c>
      <c r="D157" s="4"/>
      <c r="E157" s="4"/>
      <c r="F157" s="4"/>
      <c r="G157" s="4"/>
      <c r="H157" s="4"/>
      <c r="I157" s="20">
        <f>I158</f>
        <v>5000</v>
      </c>
      <c r="J157" s="67">
        <v>5000</v>
      </c>
      <c r="K157" s="67">
        <v>5000</v>
      </c>
    </row>
    <row r="158" spans="2:11" ht="14.25" customHeight="1">
      <c r="B158" s="8">
        <v>322</v>
      </c>
      <c r="C158" s="7" t="s">
        <v>9</v>
      </c>
      <c r="D158" s="7"/>
      <c r="E158" s="7"/>
      <c r="F158" s="7"/>
      <c r="I158" s="24">
        <v>5000</v>
      </c>
      <c r="J158" s="6"/>
      <c r="K158" s="6"/>
    </row>
    <row r="159" spans="2:11" ht="4.5" customHeight="1">
      <c r="B159" s="8"/>
      <c r="C159" s="7"/>
      <c r="I159" s="24"/>
      <c r="J159" s="6"/>
      <c r="K159" s="6"/>
    </row>
    <row r="160" spans="2:11" ht="13.5" customHeight="1">
      <c r="B160" s="5">
        <v>4</v>
      </c>
      <c r="C160" s="4" t="s">
        <v>11</v>
      </c>
      <c r="D160" s="4"/>
      <c r="E160" s="4"/>
      <c r="F160" s="4"/>
      <c r="G160" s="4"/>
      <c r="H160" s="4"/>
      <c r="I160" s="27">
        <f>I161</f>
        <v>7000</v>
      </c>
      <c r="J160" s="27">
        <f>J161</f>
        <v>10000</v>
      </c>
      <c r="K160" s="27">
        <f>K161</f>
        <v>10000</v>
      </c>
    </row>
    <row r="161" spans="2:11" ht="14.25" customHeight="1">
      <c r="B161" s="5">
        <v>42</v>
      </c>
      <c r="C161" s="4" t="s">
        <v>44</v>
      </c>
      <c r="D161" s="4"/>
      <c r="E161" s="4"/>
      <c r="F161" s="4"/>
      <c r="G161" s="4"/>
      <c r="H161" s="4"/>
      <c r="I161" s="27">
        <f>SUM(I162+I163)</f>
        <v>7000</v>
      </c>
      <c r="J161" s="67">
        <v>10000</v>
      </c>
      <c r="K161" s="67">
        <v>10000</v>
      </c>
    </row>
    <row r="162" spans="2:11" ht="15" customHeight="1">
      <c r="B162" s="8">
        <v>422</v>
      </c>
      <c r="C162" s="7" t="s">
        <v>12</v>
      </c>
      <c r="D162" s="7"/>
      <c r="E162" s="7"/>
      <c r="F162" s="7"/>
      <c r="I162" s="24">
        <v>5000</v>
      </c>
      <c r="J162" s="6"/>
      <c r="K162" s="6"/>
    </row>
    <row r="163" spans="2:11" ht="13.5" customHeight="1">
      <c r="B163" s="8">
        <v>426</v>
      </c>
      <c r="C163" s="7" t="s">
        <v>83</v>
      </c>
      <c r="D163" s="7"/>
      <c r="E163" s="7"/>
      <c r="F163" s="7"/>
      <c r="I163" s="24">
        <v>2000</v>
      </c>
      <c r="J163" s="6"/>
      <c r="K163" s="6"/>
    </row>
    <row r="164" spans="2:11" ht="13.5" customHeight="1">
      <c r="B164" s="8"/>
      <c r="C164" s="7"/>
      <c r="J164" s="6"/>
      <c r="K164" s="6"/>
    </row>
    <row r="165" spans="2:11" ht="21.75" customHeight="1">
      <c r="B165" s="1" t="s">
        <v>96</v>
      </c>
      <c r="C165" s="2"/>
      <c r="D165" s="2"/>
      <c r="E165" s="2"/>
      <c r="F165" s="2"/>
      <c r="G165" s="2"/>
      <c r="H165" s="2"/>
      <c r="I165" s="32">
        <f>SUM(I166+I211)</f>
        <v>2570300</v>
      </c>
      <c r="J165" s="32">
        <f>SUM(J166+J211)</f>
        <v>3015000</v>
      </c>
      <c r="K165" s="32">
        <f>SUM(K166+K211)</f>
        <v>2730000</v>
      </c>
    </row>
    <row r="166" spans="2:11" ht="14.25" customHeight="1">
      <c r="B166" s="29" t="s">
        <v>95</v>
      </c>
      <c r="C166" s="29"/>
      <c r="D166" s="29"/>
      <c r="E166" s="29"/>
      <c r="F166" s="29"/>
      <c r="G166" s="29"/>
      <c r="H166" s="30"/>
      <c r="I166" s="31">
        <f>SUM(I169+I181+I186+I196+I201+I206)</f>
        <v>1525300</v>
      </c>
      <c r="J166" s="31">
        <f>SUM(J169+J181+J186+J196+J201+J206)</f>
        <v>1705000</v>
      </c>
      <c r="K166" s="31">
        <f>SUM(K169+K181+K186+K196+K201+K206)</f>
        <v>1365000</v>
      </c>
    </row>
    <row r="167" spans="2:11" ht="13.5" customHeight="1">
      <c r="B167" s="29"/>
      <c r="C167" s="4" t="s">
        <v>52</v>
      </c>
      <c r="D167" s="4"/>
      <c r="E167" s="4"/>
      <c r="F167" s="4"/>
      <c r="G167" s="4"/>
      <c r="H167" s="30"/>
      <c r="I167" s="31"/>
      <c r="J167" s="6"/>
      <c r="K167" s="6"/>
    </row>
    <row r="168" spans="2:11" ht="4.5" customHeight="1">
      <c r="B168" s="29"/>
      <c r="C168" s="4"/>
      <c r="D168" s="4"/>
      <c r="E168" s="4"/>
      <c r="F168" s="4"/>
      <c r="G168" s="4"/>
      <c r="H168" s="30"/>
      <c r="I168" s="31"/>
      <c r="J168" s="6"/>
      <c r="K168" s="6"/>
    </row>
    <row r="169" spans="2:11" ht="12.75" customHeight="1">
      <c r="B169" s="29"/>
      <c r="C169" s="4" t="s">
        <v>61</v>
      </c>
      <c r="D169" s="4"/>
      <c r="E169" s="4"/>
      <c r="F169" s="4"/>
      <c r="G169" s="4"/>
      <c r="H169" s="30"/>
      <c r="I169" s="31">
        <f>I171</f>
        <v>45300</v>
      </c>
      <c r="J169" s="31">
        <f>J171</f>
        <v>76000</v>
      </c>
      <c r="K169" s="31">
        <f>K171</f>
        <v>76000</v>
      </c>
    </row>
    <row r="170" spans="2:11" ht="3.75" customHeight="1" hidden="1">
      <c r="B170" s="29"/>
      <c r="C170" s="29"/>
      <c r="D170" s="29"/>
      <c r="E170" s="29"/>
      <c r="F170" s="29"/>
      <c r="G170" s="29"/>
      <c r="H170" s="30"/>
      <c r="I170" s="31"/>
      <c r="J170" s="6"/>
      <c r="K170" s="6"/>
    </row>
    <row r="171" spans="2:11" ht="12.75" customHeight="1">
      <c r="B171" s="5">
        <v>3</v>
      </c>
      <c r="C171" s="4" t="s">
        <v>1</v>
      </c>
      <c r="D171" s="4"/>
      <c r="E171" s="4"/>
      <c r="F171" s="4"/>
      <c r="G171" s="4"/>
      <c r="H171" s="4"/>
      <c r="I171" s="20">
        <f>I172+I176</f>
        <v>45300</v>
      </c>
      <c r="J171" s="20">
        <f>J172+J176</f>
        <v>76000</v>
      </c>
      <c r="K171" s="20">
        <f>K172+K176</f>
        <v>76000</v>
      </c>
    </row>
    <row r="172" spans="2:11" ht="12" customHeight="1">
      <c r="B172" s="5">
        <v>31</v>
      </c>
      <c r="C172" s="4" t="s">
        <v>5</v>
      </c>
      <c r="D172" s="4"/>
      <c r="E172" s="4"/>
      <c r="F172" s="4"/>
      <c r="G172" s="4"/>
      <c r="H172" s="4"/>
      <c r="I172" s="20">
        <f>SUM(I173+I174)</f>
        <v>12800</v>
      </c>
      <c r="J172" s="67">
        <v>46000</v>
      </c>
      <c r="K172" s="67">
        <v>46000</v>
      </c>
    </row>
    <row r="173" spans="2:11" ht="15" customHeight="1">
      <c r="B173" s="8">
        <v>311</v>
      </c>
      <c r="C173" s="3" t="s">
        <v>42</v>
      </c>
      <c r="I173" s="6">
        <v>11000</v>
      </c>
      <c r="J173" s="6"/>
      <c r="K173" s="6"/>
    </row>
    <row r="174" spans="2:11" ht="12.75">
      <c r="B174" s="8">
        <v>313</v>
      </c>
      <c r="C174" s="18" t="s">
        <v>43</v>
      </c>
      <c r="I174" s="6">
        <v>1800</v>
      </c>
      <c r="J174" s="6"/>
      <c r="K174" s="6"/>
    </row>
    <row r="175" spans="2:11" ht="1.5" customHeight="1">
      <c r="B175" s="8"/>
      <c r="C175" s="7"/>
      <c r="D175" s="7"/>
      <c r="E175" s="7"/>
      <c r="F175" s="7"/>
      <c r="I175" s="24"/>
      <c r="J175" s="6"/>
      <c r="K175" s="6"/>
    </row>
    <row r="176" spans="2:11" ht="12" customHeight="1">
      <c r="B176" s="5">
        <v>32</v>
      </c>
      <c r="C176" s="4" t="s">
        <v>8</v>
      </c>
      <c r="D176" s="4"/>
      <c r="E176" s="4"/>
      <c r="F176" s="4"/>
      <c r="G176" s="4"/>
      <c r="H176" s="4"/>
      <c r="I176" s="27">
        <f>SUM(I177:I179)</f>
        <v>32500</v>
      </c>
      <c r="J176" s="67">
        <v>30000</v>
      </c>
      <c r="K176" s="67">
        <v>30000</v>
      </c>
    </row>
    <row r="177" spans="2:11" ht="14.25" customHeight="1">
      <c r="B177" s="8">
        <v>321</v>
      </c>
      <c r="C177" s="7" t="s">
        <v>16</v>
      </c>
      <c r="D177" s="7"/>
      <c r="E177" s="7"/>
      <c r="F177" s="7"/>
      <c r="I177" s="24">
        <v>11500</v>
      </c>
      <c r="J177" s="6"/>
      <c r="K177" s="6"/>
    </row>
    <row r="178" spans="2:11" ht="12.75">
      <c r="B178" s="49">
        <v>322</v>
      </c>
      <c r="C178" s="55" t="s">
        <v>9</v>
      </c>
      <c r="D178" s="50"/>
      <c r="E178" s="50"/>
      <c r="F178" s="50"/>
      <c r="G178" s="50"/>
      <c r="H178" s="50"/>
      <c r="I178" s="59">
        <v>1000</v>
      </c>
      <c r="J178" s="6"/>
      <c r="K178" s="6"/>
    </row>
    <row r="179" spans="2:11" ht="12.75" customHeight="1">
      <c r="B179" s="8">
        <v>323</v>
      </c>
      <c r="C179" s="7" t="s">
        <v>17</v>
      </c>
      <c r="D179" s="7"/>
      <c r="E179" s="7"/>
      <c r="F179" s="7"/>
      <c r="G179" s="7"/>
      <c r="I179" s="24">
        <v>20000</v>
      </c>
      <c r="J179" s="6"/>
      <c r="K179" s="6"/>
    </row>
    <row r="180" spans="2:11" ht="1.5" customHeight="1">
      <c r="B180" s="8"/>
      <c r="C180" s="7"/>
      <c r="D180" s="7"/>
      <c r="E180" s="7"/>
      <c r="F180" s="7"/>
      <c r="I180" s="24"/>
      <c r="J180" s="6"/>
      <c r="K180" s="6"/>
    </row>
    <row r="181" spans="2:11" ht="14.25" customHeight="1">
      <c r="B181" s="8"/>
      <c r="C181" s="53" t="s">
        <v>62</v>
      </c>
      <c r="D181" s="7"/>
      <c r="E181" s="7"/>
      <c r="F181" s="7"/>
      <c r="I181" s="63">
        <f>I182</f>
        <v>5000</v>
      </c>
      <c r="J181" s="63">
        <f>J182</f>
        <v>9000</v>
      </c>
      <c r="K181" s="63">
        <f>K182</f>
        <v>19000</v>
      </c>
    </row>
    <row r="182" spans="2:11" ht="14.25" customHeight="1">
      <c r="B182" s="5">
        <v>4</v>
      </c>
      <c r="C182" s="4" t="s">
        <v>11</v>
      </c>
      <c r="D182" s="4"/>
      <c r="E182" s="4"/>
      <c r="F182" s="4"/>
      <c r="G182" s="4"/>
      <c r="H182" s="4"/>
      <c r="I182" s="27">
        <f>I183</f>
        <v>5000</v>
      </c>
      <c r="J182" s="67">
        <v>9000</v>
      </c>
      <c r="K182" s="67">
        <v>19000</v>
      </c>
    </row>
    <row r="183" spans="2:11" ht="14.25" customHeight="1">
      <c r="B183" s="5">
        <v>42</v>
      </c>
      <c r="C183" s="4" t="s">
        <v>44</v>
      </c>
      <c r="D183" s="4"/>
      <c r="E183" s="4"/>
      <c r="F183" s="4"/>
      <c r="G183" s="4"/>
      <c r="H183" s="4"/>
      <c r="I183" s="27">
        <f>I184</f>
        <v>5000</v>
      </c>
      <c r="J183" s="6"/>
      <c r="K183" s="6"/>
    </row>
    <row r="184" spans="2:11" ht="12.75">
      <c r="B184" s="8">
        <v>422</v>
      </c>
      <c r="C184" s="7" t="s">
        <v>12</v>
      </c>
      <c r="D184" s="7"/>
      <c r="E184" s="7"/>
      <c r="F184" s="7"/>
      <c r="I184" s="24">
        <v>5000</v>
      </c>
      <c r="J184" s="6"/>
      <c r="K184" s="6"/>
    </row>
    <row r="185" spans="2:11" ht="2.25" customHeight="1">
      <c r="B185" s="4"/>
      <c r="C185" s="4"/>
      <c r="D185" s="4"/>
      <c r="E185" s="4"/>
      <c r="F185" s="4"/>
      <c r="G185" s="4"/>
      <c r="H185" s="4"/>
      <c r="I185" s="45"/>
      <c r="J185" s="6"/>
      <c r="K185" s="6"/>
    </row>
    <row r="186" spans="2:11" ht="14.25" customHeight="1">
      <c r="B186" s="8"/>
      <c r="C186" s="53" t="s">
        <v>63</v>
      </c>
      <c r="D186" s="7"/>
      <c r="E186" s="7"/>
      <c r="F186" s="7"/>
      <c r="I186" s="63">
        <f>I187+I192</f>
        <v>555000</v>
      </c>
      <c r="J186" s="63">
        <f>J187+J192</f>
        <v>900000</v>
      </c>
      <c r="K186" s="63">
        <f>K187+K192</f>
        <v>1050000</v>
      </c>
    </row>
    <row r="187" spans="2:11" ht="13.5" customHeight="1">
      <c r="B187" s="5">
        <v>3</v>
      </c>
      <c r="C187" s="4" t="s">
        <v>1</v>
      </c>
      <c r="D187" s="4"/>
      <c r="E187" s="4"/>
      <c r="F187" s="4"/>
      <c r="G187" s="4"/>
      <c r="I187" s="58">
        <f>I188</f>
        <v>55000</v>
      </c>
      <c r="J187" s="58">
        <f>J188</f>
        <v>400000</v>
      </c>
      <c r="K187" s="58">
        <f>K188</f>
        <v>50000</v>
      </c>
    </row>
    <row r="188" spans="2:11" ht="13.5" customHeight="1">
      <c r="B188" s="5">
        <v>32</v>
      </c>
      <c r="C188" s="4" t="s">
        <v>8</v>
      </c>
      <c r="D188" s="4"/>
      <c r="E188" s="4"/>
      <c r="F188" s="4"/>
      <c r="G188" s="4"/>
      <c r="H188" s="4"/>
      <c r="I188" s="20">
        <f>SUM(I189+I190)</f>
        <v>55000</v>
      </c>
      <c r="J188" s="67">
        <v>400000</v>
      </c>
      <c r="K188" s="67">
        <v>50000</v>
      </c>
    </row>
    <row r="189" spans="2:11" ht="15.75" customHeight="1">
      <c r="B189" s="8">
        <v>322</v>
      </c>
      <c r="C189" s="7" t="s">
        <v>9</v>
      </c>
      <c r="D189" s="7"/>
      <c r="E189" s="7"/>
      <c r="F189" s="7"/>
      <c r="I189" s="24">
        <v>5000</v>
      </c>
      <c r="J189" s="6"/>
      <c r="K189" s="6"/>
    </row>
    <row r="190" spans="2:11" ht="12.75" customHeight="1">
      <c r="B190" s="8">
        <v>323</v>
      </c>
      <c r="C190" s="7" t="s">
        <v>17</v>
      </c>
      <c r="D190" s="7"/>
      <c r="E190" s="7"/>
      <c r="F190" s="7"/>
      <c r="G190" s="7"/>
      <c r="I190" s="24">
        <v>50000</v>
      </c>
      <c r="J190" s="6"/>
      <c r="K190" s="6"/>
    </row>
    <row r="191" spans="2:11" ht="13.5" customHeight="1">
      <c r="B191" s="8"/>
      <c r="C191" s="7"/>
      <c r="D191" s="7"/>
      <c r="E191" s="7"/>
      <c r="F191" s="7"/>
      <c r="G191" s="7"/>
      <c r="I191" s="24"/>
      <c r="J191" s="6"/>
      <c r="K191" s="6"/>
    </row>
    <row r="192" spans="2:11" ht="12.75" customHeight="1">
      <c r="B192" s="60">
        <v>4</v>
      </c>
      <c r="C192" s="54" t="s">
        <v>79</v>
      </c>
      <c r="D192" s="7"/>
      <c r="E192" s="7"/>
      <c r="F192" s="7"/>
      <c r="I192" s="58">
        <f>I193</f>
        <v>500000</v>
      </c>
      <c r="J192" s="58">
        <f>J193</f>
        <v>500000</v>
      </c>
      <c r="K192" s="58">
        <f>K193</f>
        <v>1000000</v>
      </c>
    </row>
    <row r="193" spans="2:11" ht="12.75" customHeight="1">
      <c r="B193" s="60">
        <v>42</v>
      </c>
      <c r="C193" s="54" t="s">
        <v>80</v>
      </c>
      <c r="D193" s="7"/>
      <c r="E193" s="7"/>
      <c r="F193" s="7"/>
      <c r="I193" s="58">
        <f>I194</f>
        <v>500000</v>
      </c>
      <c r="J193" s="67">
        <v>500000</v>
      </c>
      <c r="K193" s="67">
        <v>1000000</v>
      </c>
    </row>
    <row r="194" spans="2:11" ht="12.75" customHeight="1">
      <c r="B194" s="8">
        <v>421</v>
      </c>
      <c r="C194" s="7" t="s">
        <v>48</v>
      </c>
      <c r="D194" s="7"/>
      <c r="E194" s="7"/>
      <c r="F194" s="7"/>
      <c r="I194" s="24">
        <v>500000</v>
      </c>
      <c r="J194" s="6"/>
      <c r="K194" s="6"/>
    </row>
    <row r="195" spans="2:11" ht="1.5" customHeight="1">
      <c r="B195" s="8"/>
      <c r="C195" s="7"/>
      <c r="D195" s="7"/>
      <c r="E195" s="7"/>
      <c r="F195" s="7"/>
      <c r="G195" s="7"/>
      <c r="I195" s="24"/>
      <c r="J195" s="6"/>
      <c r="K195" s="6"/>
    </row>
    <row r="196" spans="2:11" ht="12.75">
      <c r="B196" s="8"/>
      <c r="C196" s="54" t="s">
        <v>103</v>
      </c>
      <c r="D196" s="7"/>
      <c r="E196" s="7"/>
      <c r="F196" s="7"/>
      <c r="I196" s="58">
        <f aca="true" t="shared" si="5" ref="I196:K197">I197</f>
        <v>350000</v>
      </c>
      <c r="J196" s="58">
        <f t="shared" si="5"/>
        <v>150000</v>
      </c>
      <c r="K196" s="58">
        <f t="shared" si="5"/>
        <v>150000</v>
      </c>
    </row>
    <row r="197" spans="2:11" ht="12.75">
      <c r="B197" s="60">
        <v>4</v>
      </c>
      <c r="C197" s="54" t="s">
        <v>79</v>
      </c>
      <c r="D197" s="7"/>
      <c r="E197" s="7"/>
      <c r="F197" s="7"/>
      <c r="I197" s="58">
        <f t="shared" si="5"/>
        <v>350000</v>
      </c>
      <c r="J197" s="58">
        <f t="shared" si="5"/>
        <v>150000</v>
      </c>
      <c r="K197" s="58">
        <f t="shared" si="5"/>
        <v>150000</v>
      </c>
    </row>
    <row r="198" spans="2:11" ht="12.75">
      <c r="B198" s="60">
        <v>42</v>
      </c>
      <c r="C198" s="54" t="s">
        <v>80</v>
      </c>
      <c r="D198" s="7"/>
      <c r="E198" s="7"/>
      <c r="F198" s="7"/>
      <c r="I198" s="58">
        <f>I199</f>
        <v>350000</v>
      </c>
      <c r="J198" s="67">
        <v>150000</v>
      </c>
      <c r="K198" s="67">
        <v>150000</v>
      </c>
    </row>
    <row r="199" spans="2:11" ht="12.75">
      <c r="B199" s="8">
        <v>421</v>
      </c>
      <c r="C199" s="7" t="s">
        <v>48</v>
      </c>
      <c r="D199" s="7"/>
      <c r="E199" s="7"/>
      <c r="F199" s="7"/>
      <c r="I199" s="24">
        <v>350000</v>
      </c>
      <c r="J199" s="6"/>
      <c r="K199" s="6"/>
    </row>
    <row r="200" spans="2:11" ht="5.25" customHeight="1" hidden="1">
      <c r="B200" s="8"/>
      <c r="C200" s="7"/>
      <c r="D200" s="7"/>
      <c r="E200" s="7"/>
      <c r="F200" s="7"/>
      <c r="I200" s="24"/>
      <c r="J200" s="6"/>
      <c r="K200" s="6"/>
    </row>
    <row r="201" spans="2:11" ht="17.25" customHeight="1">
      <c r="B201" s="60"/>
      <c r="C201" s="54" t="s">
        <v>164</v>
      </c>
      <c r="D201" s="54"/>
      <c r="E201" s="54"/>
      <c r="F201" s="54"/>
      <c r="G201" s="54"/>
      <c r="H201" s="54"/>
      <c r="I201" s="58">
        <f aca="true" t="shared" si="6" ref="I201:K202">I202</f>
        <v>70000</v>
      </c>
      <c r="J201" s="67">
        <f t="shared" si="6"/>
        <v>70000</v>
      </c>
      <c r="K201" s="67">
        <f t="shared" si="6"/>
        <v>70000</v>
      </c>
    </row>
    <row r="202" spans="2:11" ht="14.25" customHeight="1">
      <c r="B202" s="60">
        <v>4</v>
      </c>
      <c r="C202" s="54" t="s">
        <v>11</v>
      </c>
      <c r="D202" s="54"/>
      <c r="E202" s="54"/>
      <c r="F202" s="54"/>
      <c r="G202" s="54"/>
      <c r="H202" s="54"/>
      <c r="I202" s="58">
        <f t="shared" si="6"/>
        <v>70000</v>
      </c>
      <c r="J202" s="67">
        <f t="shared" si="6"/>
        <v>70000</v>
      </c>
      <c r="K202" s="67">
        <f t="shared" si="6"/>
        <v>70000</v>
      </c>
    </row>
    <row r="203" spans="2:11" ht="13.5" customHeight="1">
      <c r="B203" s="8">
        <v>41</v>
      </c>
      <c r="C203" s="7" t="s">
        <v>165</v>
      </c>
      <c r="D203" s="7"/>
      <c r="E203" s="7"/>
      <c r="F203" s="7"/>
      <c r="I203" s="24">
        <f>I204</f>
        <v>70000</v>
      </c>
      <c r="J203" s="6">
        <v>70000</v>
      </c>
      <c r="K203" s="6">
        <v>70000</v>
      </c>
    </row>
    <row r="204" spans="2:11" ht="13.5" customHeight="1">
      <c r="B204" s="8">
        <v>411</v>
      </c>
      <c r="C204" s="7" t="s">
        <v>166</v>
      </c>
      <c r="D204" s="7"/>
      <c r="E204" s="7"/>
      <c r="F204" s="7"/>
      <c r="I204" s="24">
        <v>70000</v>
      </c>
      <c r="J204" s="6"/>
      <c r="K204" s="6"/>
    </row>
    <row r="205" spans="2:11" ht="1.5" customHeight="1">
      <c r="B205" s="8"/>
      <c r="C205" s="7"/>
      <c r="D205" s="7"/>
      <c r="E205" s="7"/>
      <c r="F205" s="7"/>
      <c r="I205" s="24"/>
      <c r="J205" s="6"/>
      <c r="K205" s="6"/>
    </row>
    <row r="206" spans="2:11" ht="15.75" customHeight="1">
      <c r="B206" s="8"/>
      <c r="C206" s="54" t="s">
        <v>167</v>
      </c>
      <c r="D206" s="54"/>
      <c r="E206" s="54"/>
      <c r="F206" s="54"/>
      <c r="G206" s="54"/>
      <c r="H206" s="54"/>
      <c r="I206" s="58">
        <f aca="true" t="shared" si="7" ref="I206:K207">I207</f>
        <v>500000</v>
      </c>
      <c r="J206" s="67">
        <f t="shared" si="7"/>
        <v>500000</v>
      </c>
      <c r="K206" s="67">
        <f t="shared" si="7"/>
        <v>0</v>
      </c>
    </row>
    <row r="207" spans="2:11" ht="15.75" customHeight="1">
      <c r="B207" s="5">
        <v>3</v>
      </c>
      <c r="C207" s="4" t="s">
        <v>1</v>
      </c>
      <c r="D207" s="4"/>
      <c r="E207" s="4"/>
      <c r="F207" s="4"/>
      <c r="G207" s="4"/>
      <c r="I207" s="58">
        <f t="shared" si="7"/>
        <v>500000</v>
      </c>
      <c r="J207" s="58">
        <f t="shared" si="7"/>
        <v>500000</v>
      </c>
      <c r="K207" s="58">
        <f t="shared" si="7"/>
        <v>0</v>
      </c>
    </row>
    <row r="208" spans="2:11" ht="12.75" customHeight="1">
      <c r="B208" s="5">
        <v>32</v>
      </c>
      <c r="C208" s="4" t="s">
        <v>8</v>
      </c>
      <c r="D208" s="4"/>
      <c r="E208" s="4"/>
      <c r="F208" s="4"/>
      <c r="G208" s="4"/>
      <c r="H208" s="4"/>
      <c r="I208" s="20">
        <f>SUM(I209+I210)</f>
        <v>500000</v>
      </c>
      <c r="J208" s="67">
        <v>500000</v>
      </c>
      <c r="K208" s="67">
        <v>0</v>
      </c>
    </row>
    <row r="209" spans="2:11" ht="14.25" customHeight="1">
      <c r="B209" s="8">
        <v>323</v>
      </c>
      <c r="C209" s="7" t="s">
        <v>2</v>
      </c>
      <c r="D209" s="7"/>
      <c r="E209" s="7"/>
      <c r="F209" s="7"/>
      <c r="I209" s="24">
        <v>500000</v>
      </c>
      <c r="J209" s="6"/>
      <c r="K209" s="6"/>
    </row>
    <row r="210" spans="2:11" ht="12.75" customHeight="1">
      <c r="B210" s="8"/>
      <c r="C210" s="7"/>
      <c r="D210" s="7"/>
      <c r="E210" s="7"/>
      <c r="F210" s="7"/>
      <c r="I210" s="24"/>
      <c r="J210" s="6"/>
      <c r="K210" s="6"/>
    </row>
    <row r="211" spans="2:11" ht="14.25" customHeight="1">
      <c r="B211" s="29" t="s">
        <v>94</v>
      </c>
      <c r="C211" s="29"/>
      <c r="D211" s="29"/>
      <c r="E211" s="29"/>
      <c r="F211" s="29"/>
      <c r="G211" s="29"/>
      <c r="H211" s="30"/>
      <c r="I211" s="31">
        <f>I214</f>
        <v>1045000</v>
      </c>
      <c r="J211" s="31">
        <f>J214</f>
        <v>1310000</v>
      </c>
      <c r="K211" s="31">
        <f>K214</f>
        <v>1365000</v>
      </c>
    </row>
    <row r="212" spans="2:11" ht="14.25" customHeight="1">
      <c r="B212" s="29"/>
      <c r="C212" s="4" t="s">
        <v>52</v>
      </c>
      <c r="D212" s="4"/>
      <c r="E212" s="4"/>
      <c r="F212" s="4"/>
      <c r="G212" s="4"/>
      <c r="H212" s="30"/>
      <c r="I212" s="31">
        <f>I214</f>
        <v>1045000</v>
      </c>
      <c r="J212" s="31">
        <f>J214</f>
        <v>1310000</v>
      </c>
      <c r="K212" s="31">
        <f>K214</f>
        <v>1365000</v>
      </c>
    </row>
    <row r="213" spans="2:11" ht="15">
      <c r="B213" s="29"/>
      <c r="C213" s="4" t="s">
        <v>92</v>
      </c>
      <c r="D213" s="4"/>
      <c r="E213" s="4"/>
      <c r="F213" s="4"/>
      <c r="G213" s="4"/>
      <c r="H213" s="30"/>
      <c r="I213" s="31"/>
      <c r="J213" s="58"/>
      <c r="K213" s="67"/>
    </row>
    <row r="214" spans="2:11" ht="13.5" customHeight="1">
      <c r="B214" s="29"/>
      <c r="C214" s="4" t="s">
        <v>93</v>
      </c>
      <c r="D214" s="29"/>
      <c r="E214" s="29"/>
      <c r="F214" s="29"/>
      <c r="G214" s="29"/>
      <c r="H214" s="30"/>
      <c r="I214" s="31">
        <f>SUM(I216+I226+I236+I241)</f>
        <v>1045000</v>
      </c>
      <c r="J214" s="31">
        <f>SUM(J216+J226+J236+J241)</f>
        <v>1310000</v>
      </c>
      <c r="K214" s="31">
        <f>SUM(K216+K226+K236+K241)</f>
        <v>1365000</v>
      </c>
    </row>
    <row r="215" spans="2:11" ht="3.75" customHeight="1">
      <c r="B215" s="8"/>
      <c r="C215" s="7"/>
      <c r="D215" s="7"/>
      <c r="E215" s="7"/>
      <c r="F215" s="7"/>
      <c r="I215" s="24"/>
      <c r="J215" s="58"/>
      <c r="K215" s="67"/>
    </row>
    <row r="216" spans="2:11" ht="14.25" customHeight="1">
      <c r="B216" s="29"/>
      <c r="C216" s="29" t="s">
        <v>84</v>
      </c>
      <c r="D216" s="29"/>
      <c r="E216" s="29"/>
      <c r="F216" s="29"/>
      <c r="G216" s="29"/>
      <c r="H216" s="29"/>
      <c r="I216" s="31">
        <f>SUM(I217+I222)</f>
        <v>105000</v>
      </c>
      <c r="J216" s="31">
        <f>SUM(J217+J222)</f>
        <v>130000</v>
      </c>
      <c r="K216" s="31">
        <f>SUM(K217+K222)</f>
        <v>140000</v>
      </c>
    </row>
    <row r="217" spans="2:11" ht="12.75" customHeight="1">
      <c r="B217" s="5">
        <v>3</v>
      </c>
      <c r="C217" s="4" t="s">
        <v>1</v>
      </c>
      <c r="D217" s="4"/>
      <c r="E217" s="4"/>
      <c r="F217" s="4"/>
      <c r="G217" s="4"/>
      <c r="H217" s="4"/>
      <c r="I217" s="20">
        <f>I218</f>
        <v>100000</v>
      </c>
      <c r="J217" s="20">
        <f>J218</f>
        <v>120000</v>
      </c>
      <c r="K217" s="20">
        <f>K218</f>
        <v>125000</v>
      </c>
    </row>
    <row r="218" spans="2:11" ht="12.75" customHeight="1">
      <c r="B218" s="5">
        <v>32</v>
      </c>
      <c r="C218" s="4" t="s">
        <v>8</v>
      </c>
      <c r="D218" s="4"/>
      <c r="E218" s="4"/>
      <c r="F218" s="4"/>
      <c r="G218" s="4"/>
      <c r="H218" s="4"/>
      <c r="I218" s="20">
        <f>SUM(I219+I220)</f>
        <v>100000</v>
      </c>
      <c r="J218" s="67">
        <v>120000</v>
      </c>
      <c r="K218" s="67">
        <v>125000</v>
      </c>
    </row>
    <row r="219" spans="2:11" ht="13.5" customHeight="1">
      <c r="B219" s="8">
        <v>322</v>
      </c>
      <c r="C219" s="3" t="s">
        <v>9</v>
      </c>
      <c r="I219" s="6">
        <v>20000</v>
      </c>
      <c r="J219" s="6"/>
      <c r="K219" s="6"/>
    </row>
    <row r="220" spans="2:11" ht="14.25" customHeight="1">
      <c r="B220" s="8">
        <v>323</v>
      </c>
      <c r="C220" s="7" t="s">
        <v>17</v>
      </c>
      <c r="D220" s="7"/>
      <c r="E220" s="4"/>
      <c r="F220" s="4"/>
      <c r="I220" s="24">
        <v>80000</v>
      </c>
      <c r="J220" s="6"/>
      <c r="K220" s="6"/>
    </row>
    <row r="221" spans="2:11" ht="3.75" customHeight="1" hidden="1">
      <c r="B221" s="8"/>
      <c r="C221" s="7"/>
      <c r="D221" s="7"/>
      <c r="E221" s="7"/>
      <c r="F221" s="7"/>
      <c r="G221" s="7"/>
      <c r="I221" s="24"/>
      <c r="J221" s="6"/>
      <c r="K221" s="6"/>
    </row>
    <row r="222" spans="2:11" ht="15" customHeight="1">
      <c r="B222" s="60">
        <v>4</v>
      </c>
      <c r="C222" s="54" t="s">
        <v>11</v>
      </c>
      <c r="D222" s="54"/>
      <c r="E222" s="54"/>
      <c r="F222" s="54"/>
      <c r="G222" s="54"/>
      <c r="H222" s="54"/>
      <c r="I222" s="58">
        <f>I223</f>
        <v>5000</v>
      </c>
      <c r="J222" s="58">
        <f>J223</f>
        <v>10000</v>
      </c>
      <c r="K222" s="58">
        <f>K223</f>
        <v>15000</v>
      </c>
    </row>
    <row r="223" spans="2:11" ht="13.5" customHeight="1">
      <c r="B223" s="60">
        <v>42</v>
      </c>
      <c r="C223" s="54" t="s">
        <v>11</v>
      </c>
      <c r="D223" s="54"/>
      <c r="E223" s="54"/>
      <c r="F223" s="54"/>
      <c r="G223" s="54"/>
      <c r="H223" s="54"/>
      <c r="I223" s="58">
        <f>I224</f>
        <v>5000</v>
      </c>
      <c r="J223" s="67">
        <v>10000</v>
      </c>
      <c r="K223" s="67">
        <v>15000</v>
      </c>
    </row>
    <row r="224" spans="2:11" ht="12.75">
      <c r="B224" s="8">
        <v>422</v>
      </c>
      <c r="C224" s="7" t="s">
        <v>85</v>
      </c>
      <c r="D224" s="7"/>
      <c r="E224" s="7"/>
      <c r="F224" s="7"/>
      <c r="G224" s="7"/>
      <c r="I224" s="24">
        <v>5000</v>
      </c>
      <c r="J224" s="6"/>
      <c r="K224" s="6"/>
    </row>
    <row r="225" spans="2:11" ht="2.25" customHeight="1">
      <c r="B225" s="8"/>
      <c r="C225" s="7"/>
      <c r="D225" s="7"/>
      <c r="E225" s="7"/>
      <c r="F225" s="7"/>
      <c r="G225" s="7"/>
      <c r="I225" s="24"/>
      <c r="J225" s="6"/>
      <c r="K225" s="6"/>
    </row>
    <row r="226" spans="2:11" ht="13.5" customHeight="1">
      <c r="B226" s="8"/>
      <c r="C226" s="53" t="s">
        <v>78</v>
      </c>
      <c r="D226" s="53"/>
      <c r="E226" s="53"/>
      <c r="F226" s="53"/>
      <c r="G226" s="53"/>
      <c r="H226" s="53"/>
      <c r="I226" s="63">
        <f>I227+I232</f>
        <v>385000</v>
      </c>
      <c r="J226" s="63">
        <f aca="true" t="shared" si="8" ref="I226:K227">J227</f>
        <v>585000</v>
      </c>
      <c r="K226" s="63">
        <f t="shared" si="8"/>
        <v>610000</v>
      </c>
    </row>
    <row r="227" spans="2:11" ht="12.75">
      <c r="B227" s="5">
        <v>3</v>
      </c>
      <c r="C227" s="4" t="s">
        <v>1</v>
      </c>
      <c r="D227" s="4"/>
      <c r="E227" s="4"/>
      <c r="F227" s="4"/>
      <c r="G227" s="4"/>
      <c r="H227" s="4"/>
      <c r="I227" s="20">
        <f t="shared" si="8"/>
        <v>185000</v>
      </c>
      <c r="J227" s="20">
        <f t="shared" si="8"/>
        <v>585000</v>
      </c>
      <c r="K227" s="20">
        <f t="shared" si="8"/>
        <v>610000</v>
      </c>
    </row>
    <row r="228" spans="2:11" ht="12" customHeight="1">
      <c r="B228" s="5">
        <v>32</v>
      </c>
      <c r="C228" s="4" t="s">
        <v>8</v>
      </c>
      <c r="D228" s="4"/>
      <c r="E228" s="4"/>
      <c r="F228" s="4"/>
      <c r="G228" s="4"/>
      <c r="H228" s="4"/>
      <c r="I228" s="20">
        <f>SUM(I229+I230)</f>
        <v>185000</v>
      </c>
      <c r="J228" s="67">
        <v>585000</v>
      </c>
      <c r="K228" s="67">
        <v>610000</v>
      </c>
    </row>
    <row r="229" spans="2:11" ht="12.75">
      <c r="B229" s="8">
        <v>322</v>
      </c>
      <c r="C229" s="3" t="s">
        <v>9</v>
      </c>
      <c r="I229" s="6">
        <v>45000</v>
      </c>
      <c r="J229" s="6"/>
      <c r="K229" s="6"/>
    </row>
    <row r="230" spans="2:11" ht="12.75">
      <c r="B230" s="8">
        <v>323</v>
      </c>
      <c r="C230" s="7" t="s">
        <v>17</v>
      </c>
      <c r="D230" s="7"/>
      <c r="E230" s="4"/>
      <c r="F230" s="4"/>
      <c r="I230" s="24">
        <v>140000</v>
      </c>
      <c r="J230" s="6"/>
      <c r="K230" s="6"/>
    </row>
    <row r="231" spans="2:11" ht="3" customHeight="1">
      <c r="B231" s="8"/>
      <c r="C231" s="7"/>
      <c r="D231" s="7"/>
      <c r="E231" s="4"/>
      <c r="F231" s="4"/>
      <c r="I231" s="24"/>
      <c r="J231" s="6"/>
      <c r="K231" s="6"/>
    </row>
    <row r="232" spans="2:11" ht="12.75">
      <c r="B232" s="60">
        <v>4</v>
      </c>
      <c r="C232" s="54" t="s">
        <v>11</v>
      </c>
      <c r="D232" s="7"/>
      <c r="E232" s="4"/>
      <c r="F232" s="4"/>
      <c r="I232" s="58">
        <f>I233</f>
        <v>200000</v>
      </c>
      <c r="J232" s="67">
        <v>0</v>
      </c>
      <c r="K232" s="67">
        <v>0</v>
      </c>
    </row>
    <row r="233" spans="2:11" ht="12.75">
      <c r="B233" s="60">
        <v>42</v>
      </c>
      <c r="C233" s="54" t="s">
        <v>11</v>
      </c>
      <c r="D233" s="7"/>
      <c r="E233" s="4"/>
      <c r="F233" s="4"/>
      <c r="I233" s="58">
        <f>I234</f>
        <v>200000</v>
      </c>
      <c r="J233" s="67"/>
      <c r="K233" s="67"/>
    </row>
    <row r="234" spans="2:11" ht="12.75">
      <c r="B234" s="8">
        <v>426</v>
      </c>
      <c r="C234" s="50" t="s">
        <v>83</v>
      </c>
      <c r="D234" s="7"/>
      <c r="E234" s="4"/>
      <c r="F234" s="4"/>
      <c r="I234" s="24">
        <v>200000</v>
      </c>
      <c r="J234" s="6"/>
      <c r="K234" s="6"/>
    </row>
    <row r="235" spans="2:11" ht="2.25" customHeight="1">
      <c r="B235" s="8"/>
      <c r="C235" s="56"/>
      <c r="D235" s="7"/>
      <c r="E235" s="7"/>
      <c r="F235" s="7"/>
      <c r="G235" s="7"/>
      <c r="I235" s="24"/>
      <c r="J235" s="6"/>
      <c r="K235" s="6"/>
    </row>
    <row r="236" spans="2:11" ht="14.25" customHeight="1">
      <c r="B236" s="8"/>
      <c r="C236" s="53" t="s">
        <v>64</v>
      </c>
      <c r="D236" s="53"/>
      <c r="E236" s="53"/>
      <c r="F236" s="53"/>
      <c r="G236" s="53"/>
      <c r="H236" s="53"/>
      <c r="I236" s="63">
        <f aca="true" t="shared" si="9" ref="I236:K237">I237</f>
        <v>500000</v>
      </c>
      <c r="J236" s="63">
        <f t="shared" si="9"/>
        <v>530000</v>
      </c>
      <c r="K236" s="63">
        <f t="shared" si="9"/>
        <v>550000</v>
      </c>
    </row>
    <row r="237" spans="2:11" ht="13.5" customHeight="1">
      <c r="B237" s="5">
        <v>3</v>
      </c>
      <c r="C237" s="4" t="s">
        <v>1</v>
      </c>
      <c r="D237" s="4"/>
      <c r="E237" s="4"/>
      <c r="F237" s="4"/>
      <c r="G237" s="4"/>
      <c r="H237" s="4"/>
      <c r="I237" s="20">
        <f t="shared" si="9"/>
        <v>500000</v>
      </c>
      <c r="J237" s="20">
        <f t="shared" si="9"/>
        <v>530000</v>
      </c>
      <c r="K237" s="20">
        <f t="shared" si="9"/>
        <v>550000</v>
      </c>
    </row>
    <row r="238" spans="2:11" ht="12" customHeight="1">
      <c r="B238" s="5">
        <v>32</v>
      </c>
      <c r="C238" s="4" t="s">
        <v>8</v>
      </c>
      <c r="D238" s="4"/>
      <c r="E238" s="4"/>
      <c r="F238" s="4"/>
      <c r="G238" s="4"/>
      <c r="H238" s="4"/>
      <c r="I238" s="20">
        <f>I239</f>
        <v>500000</v>
      </c>
      <c r="J238" s="67">
        <v>530000</v>
      </c>
      <c r="K238" s="67">
        <v>550000</v>
      </c>
    </row>
    <row r="239" spans="2:11" ht="15" customHeight="1">
      <c r="B239" s="8">
        <v>323</v>
      </c>
      <c r="C239" s="7" t="s">
        <v>17</v>
      </c>
      <c r="D239" s="7"/>
      <c r="E239" s="4"/>
      <c r="F239" s="4"/>
      <c r="I239" s="24">
        <v>500000</v>
      </c>
      <c r="J239" s="6"/>
      <c r="K239" s="6"/>
    </row>
    <row r="240" spans="2:11" ht="9.75" customHeight="1" hidden="1">
      <c r="B240" s="8"/>
      <c r="C240" s="56"/>
      <c r="D240" s="56"/>
      <c r="E240" s="56"/>
      <c r="F240" s="7"/>
      <c r="I240" s="24"/>
      <c r="J240" s="6"/>
      <c r="K240" s="6"/>
    </row>
    <row r="241" spans="2:11" ht="15">
      <c r="B241" s="8"/>
      <c r="C241" s="53" t="s">
        <v>65</v>
      </c>
      <c r="D241" s="53"/>
      <c r="E241" s="53"/>
      <c r="F241" s="62"/>
      <c r="G241" s="62"/>
      <c r="H241" s="62"/>
      <c r="I241" s="63">
        <f aca="true" t="shared" si="10" ref="I241:K242">I242</f>
        <v>55000</v>
      </c>
      <c r="J241" s="63">
        <f t="shared" si="10"/>
        <v>65000</v>
      </c>
      <c r="K241" s="63">
        <f t="shared" si="10"/>
        <v>65000</v>
      </c>
    </row>
    <row r="242" spans="2:11" ht="12.75">
      <c r="B242" s="5">
        <v>3</v>
      </c>
      <c r="C242" s="4" t="s">
        <v>1</v>
      </c>
      <c r="D242" s="4"/>
      <c r="E242" s="4"/>
      <c r="F242" s="4"/>
      <c r="G242" s="4"/>
      <c r="H242" s="4"/>
      <c r="I242" s="20">
        <f t="shared" si="10"/>
        <v>55000</v>
      </c>
      <c r="J242" s="20">
        <f t="shared" si="10"/>
        <v>65000</v>
      </c>
      <c r="K242" s="20">
        <f t="shared" si="10"/>
        <v>65000</v>
      </c>
    </row>
    <row r="243" spans="2:11" ht="12.75" customHeight="1">
      <c r="B243" s="5">
        <v>32</v>
      </c>
      <c r="C243" s="4" t="s">
        <v>8</v>
      </c>
      <c r="D243" s="4"/>
      <c r="E243" s="4"/>
      <c r="F243" s="4"/>
      <c r="G243" s="4"/>
      <c r="H243" s="4"/>
      <c r="I243" s="20">
        <f>SUM(I244+I245)</f>
        <v>55000</v>
      </c>
      <c r="J243" s="67">
        <v>65000</v>
      </c>
      <c r="K243" s="67">
        <v>65000</v>
      </c>
    </row>
    <row r="244" spans="2:11" ht="12.75">
      <c r="B244" s="8">
        <v>322</v>
      </c>
      <c r="C244" s="7" t="s">
        <v>9</v>
      </c>
      <c r="D244" s="7"/>
      <c r="E244" s="4"/>
      <c r="F244" s="4"/>
      <c r="I244" s="24">
        <v>50000</v>
      </c>
      <c r="J244" s="6"/>
      <c r="K244" s="6"/>
    </row>
    <row r="245" spans="2:11" ht="13.5" customHeight="1">
      <c r="B245" s="8">
        <v>323</v>
      </c>
      <c r="C245" s="7" t="s">
        <v>17</v>
      </c>
      <c r="D245" s="7"/>
      <c r="E245" s="4"/>
      <c r="F245" s="4"/>
      <c r="I245" s="24">
        <v>5000</v>
      </c>
      <c r="J245" s="6"/>
      <c r="K245" s="6"/>
    </row>
    <row r="246" spans="2:11" ht="16.5" customHeight="1">
      <c r="B246" s="8"/>
      <c r="C246" s="7"/>
      <c r="D246" s="7"/>
      <c r="E246" s="7"/>
      <c r="F246" s="7"/>
      <c r="I246" s="24"/>
      <c r="J246" s="6"/>
      <c r="K246" s="6"/>
    </row>
    <row r="247" spans="2:11" ht="15.75">
      <c r="B247" s="1" t="s">
        <v>100</v>
      </c>
      <c r="C247" s="2"/>
      <c r="D247" s="2"/>
      <c r="E247" s="2"/>
      <c r="F247" s="2"/>
      <c r="G247" s="2"/>
      <c r="H247" s="2"/>
      <c r="I247" s="32">
        <f>SUM(I249+I260)</f>
        <v>40000</v>
      </c>
      <c r="J247" s="32">
        <f>SUM(J249+J260)</f>
        <v>40000</v>
      </c>
      <c r="K247" s="32">
        <f>SUM(K249+K260)</f>
        <v>41000</v>
      </c>
    </row>
    <row r="248" spans="2:11" ht="15" customHeight="1">
      <c r="B248" s="1"/>
      <c r="C248" s="61" t="s">
        <v>67</v>
      </c>
      <c r="D248" s="61"/>
      <c r="E248" s="61"/>
      <c r="F248" s="2"/>
      <c r="G248" s="2"/>
      <c r="H248" s="2"/>
      <c r="I248" s="32"/>
      <c r="J248" s="6"/>
      <c r="K248" s="6"/>
    </row>
    <row r="249" spans="2:11" ht="15">
      <c r="B249" s="29" t="s">
        <v>101</v>
      </c>
      <c r="C249" s="29"/>
      <c r="D249" s="29"/>
      <c r="E249" s="29"/>
      <c r="F249" s="29"/>
      <c r="G249" s="29"/>
      <c r="H249" s="30"/>
      <c r="I249" s="31">
        <f>I251</f>
        <v>28000</v>
      </c>
      <c r="J249" s="31">
        <f>J251</f>
        <v>28000</v>
      </c>
      <c r="K249" s="31">
        <f>K251</f>
        <v>28000</v>
      </c>
    </row>
    <row r="250" spans="2:11" ht="13.5" customHeight="1">
      <c r="B250" s="29"/>
      <c r="C250" s="4" t="s">
        <v>53</v>
      </c>
      <c r="D250" s="4"/>
      <c r="E250" s="4"/>
      <c r="F250" s="4"/>
      <c r="G250" s="4"/>
      <c r="H250" s="30"/>
      <c r="I250" s="31"/>
      <c r="J250" s="6"/>
      <c r="K250" s="6"/>
    </row>
    <row r="251" spans="2:11" ht="14.25" customHeight="1">
      <c r="B251" s="29"/>
      <c r="C251" s="4" t="s">
        <v>99</v>
      </c>
      <c r="D251" s="4"/>
      <c r="E251" s="4"/>
      <c r="F251" s="4"/>
      <c r="G251" s="4"/>
      <c r="H251" s="30"/>
      <c r="I251" s="31">
        <f>I253</f>
        <v>28000</v>
      </c>
      <c r="J251" s="31">
        <f>J253</f>
        <v>28000</v>
      </c>
      <c r="K251" s="31">
        <f>K253</f>
        <v>28000</v>
      </c>
    </row>
    <row r="252" spans="2:11" ht="13.5" customHeight="1">
      <c r="B252" s="29"/>
      <c r="C252" s="4" t="s">
        <v>102</v>
      </c>
      <c r="D252" s="4"/>
      <c r="E252" s="4"/>
      <c r="F252" s="4"/>
      <c r="G252" s="4"/>
      <c r="H252" s="30"/>
      <c r="I252" s="31">
        <f>I251</f>
        <v>28000</v>
      </c>
      <c r="J252" s="31">
        <f>J251</f>
        <v>28000</v>
      </c>
      <c r="K252" s="31">
        <f>K251</f>
        <v>28000</v>
      </c>
    </row>
    <row r="253" spans="2:11" ht="12.75">
      <c r="B253" s="5">
        <v>3</v>
      </c>
      <c r="C253" s="4" t="s">
        <v>1</v>
      </c>
      <c r="D253" s="7"/>
      <c r="E253" s="7"/>
      <c r="F253" s="7"/>
      <c r="I253" s="27">
        <f>SUM(I254+I257)</f>
        <v>28000</v>
      </c>
      <c r="J253" s="27">
        <f>SUM(J254+J257)</f>
        <v>28000</v>
      </c>
      <c r="K253" s="27">
        <f>SUM(K254+K257)</f>
        <v>28000</v>
      </c>
    </row>
    <row r="254" spans="2:11" ht="12.75">
      <c r="B254" s="5">
        <v>32</v>
      </c>
      <c r="C254" s="4" t="s">
        <v>8</v>
      </c>
      <c r="D254" s="7"/>
      <c r="E254" s="7"/>
      <c r="F254" s="7"/>
      <c r="I254" s="27">
        <f>I255</f>
        <v>18000</v>
      </c>
      <c r="J254" s="67">
        <v>18000</v>
      </c>
      <c r="K254" s="67">
        <v>18000</v>
      </c>
    </row>
    <row r="255" spans="2:11" ht="12.75">
      <c r="B255" s="8">
        <v>323</v>
      </c>
      <c r="C255" s="7" t="s">
        <v>2</v>
      </c>
      <c r="D255" s="7"/>
      <c r="E255" s="7"/>
      <c r="F255" s="7"/>
      <c r="G255" s="7"/>
      <c r="I255" s="24">
        <v>18000</v>
      </c>
      <c r="J255" s="6"/>
      <c r="K255" s="6"/>
    </row>
    <row r="256" spans="2:11" ht="3.75" customHeight="1">
      <c r="B256" s="8"/>
      <c r="C256" s="7"/>
      <c r="D256" s="7"/>
      <c r="E256" s="7"/>
      <c r="F256" s="7"/>
      <c r="G256" s="7"/>
      <c r="I256" s="24"/>
      <c r="J256" s="6"/>
      <c r="K256" s="6"/>
    </row>
    <row r="257" spans="2:11" ht="12.75" customHeight="1">
      <c r="B257" s="5">
        <v>38</v>
      </c>
      <c r="C257" s="4" t="s">
        <v>20</v>
      </c>
      <c r="D257" s="7"/>
      <c r="E257" s="7"/>
      <c r="F257" s="7"/>
      <c r="I257" s="27">
        <f>I258</f>
        <v>10000</v>
      </c>
      <c r="J257" s="58">
        <v>10000</v>
      </c>
      <c r="K257" s="58">
        <v>10000</v>
      </c>
    </row>
    <row r="258" spans="2:11" ht="14.25" customHeight="1">
      <c r="B258" s="8">
        <v>381</v>
      </c>
      <c r="C258" s="7" t="s">
        <v>14</v>
      </c>
      <c r="D258" s="7"/>
      <c r="E258" s="7"/>
      <c r="F258" s="7"/>
      <c r="I258" s="24">
        <v>10000</v>
      </c>
      <c r="J258" s="63"/>
      <c r="K258" s="66"/>
    </row>
    <row r="259" spans="2:11" ht="1.5" customHeight="1">
      <c r="B259" s="7"/>
      <c r="C259" s="56"/>
      <c r="D259" s="7"/>
      <c r="E259" s="7"/>
      <c r="F259" s="7"/>
      <c r="G259" s="7"/>
      <c r="I259" s="24"/>
      <c r="J259" s="63"/>
      <c r="K259" s="66"/>
    </row>
    <row r="260" spans="2:11" ht="17.25" customHeight="1">
      <c r="B260" s="29" t="s">
        <v>105</v>
      </c>
      <c r="C260" s="29"/>
      <c r="D260" s="29"/>
      <c r="E260" s="29"/>
      <c r="F260" s="29"/>
      <c r="G260" s="29"/>
      <c r="H260" s="30"/>
      <c r="I260" s="31">
        <f>I262</f>
        <v>12000</v>
      </c>
      <c r="J260" s="31">
        <f>J262</f>
        <v>12000</v>
      </c>
      <c r="K260" s="31">
        <f>K262</f>
        <v>13000</v>
      </c>
    </row>
    <row r="261" spans="2:11" ht="15" customHeight="1">
      <c r="B261" s="29"/>
      <c r="C261" s="4" t="s">
        <v>53</v>
      </c>
      <c r="D261" s="4"/>
      <c r="E261" s="4"/>
      <c r="F261" s="4"/>
      <c r="G261" s="4"/>
      <c r="H261" s="54"/>
      <c r="I261" s="58"/>
      <c r="J261" s="58"/>
      <c r="K261" s="58"/>
    </row>
    <row r="262" spans="2:11" ht="14.25" customHeight="1">
      <c r="B262" s="4" t="s">
        <v>131</v>
      </c>
      <c r="C262" s="4"/>
      <c r="D262" s="29"/>
      <c r="E262" s="29"/>
      <c r="F262" s="4"/>
      <c r="G262" s="29"/>
      <c r="H262" s="30"/>
      <c r="I262" s="31">
        <f>I263</f>
        <v>12000</v>
      </c>
      <c r="J262" s="31">
        <f>J263</f>
        <v>12000</v>
      </c>
      <c r="K262" s="31">
        <f>K263</f>
        <v>13000</v>
      </c>
    </row>
    <row r="263" spans="2:11" ht="13.5" customHeight="1">
      <c r="B263" s="29"/>
      <c r="C263" s="4" t="s">
        <v>104</v>
      </c>
      <c r="D263" s="29"/>
      <c r="E263" s="29"/>
      <c r="F263" s="29"/>
      <c r="G263" s="29"/>
      <c r="H263" s="30"/>
      <c r="I263" s="31">
        <f>I265+I273</f>
        <v>12000</v>
      </c>
      <c r="J263" s="31">
        <f>J265+J273</f>
        <v>12000</v>
      </c>
      <c r="K263" s="31">
        <f>K265+K273</f>
        <v>13000</v>
      </c>
    </row>
    <row r="264" spans="2:11" ht="1.5" customHeight="1">
      <c r="B264" s="29"/>
      <c r="C264" s="4"/>
      <c r="D264" s="29"/>
      <c r="E264" s="29"/>
      <c r="F264" s="29"/>
      <c r="G264" s="29"/>
      <c r="H264" s="30"/>
      <c r="I264" s="31"/>
      <c r="J264" s="6"/>
      <c r="K264" s="6"/>
    </row>
    <row r="265" spans="2:11" ht="13.5" customHeight="1">
      <c r="B265" s="30"/>
      <c r="C265" s="29" t="s">
        <v>68</v>
      </c>
      <c r="D265" s="29"/>
      <c r="E265" s="29"/>
      <c r="F265" s="29"/>
      <c r="G265" s="29"/>
      <c r="H265" s="30"/>
      <c r="I265" s="31">
        <f>I266</f>
        <v>10000</v>
      </c>
      <c r="J265" s="31">
        <f>J266</f>
        <v>10000</v>
      </c>
      <c r="K265" s="31">
        <f>K266</f>
        <v>11000</v>
      </c>
    </row>
    <row r="266" spans="2:11" ht="14.25" customHeight="1">
      <c r="B266" s="5">
        <v>3</v>
      </c>
      <c r="C266" s="4" t="s">
        <v>1</v>
      </c>
      <c r="D266" s="7"/>
      <c r="E266" s="7"/>
      <c r="F266" s="7"/>
      <c r="I266" s="27">
        <f>SUM(I267+I270)</f>
        <v>10000</v>
      </c>
      <c r="J266" s="27">
        <f>SUM(J267+J270)</f>
        <v>10000</v>
      </c>
      <c r="K266" s="27">
        <f>SUM(K267+K270)</f>
        <v>11000</v>
      </c>
    </row>
    <row r="267" spans="2:11" ht="14.25" customHeight="1">
      <c r="B267" s="5">
        <v>37</v>
      </c>
      <c r="C267" s="4" t="s">
        <v>69</v>
      </c>
      <c r="D267" s="7"/>
      <c r="E267" s="7"/>
      <c r="F267" s="7"/>
      <c r="I267" s="27">
        <f>I268</f>
        <v>3000</v>
      </c>
      <c r="J267" s="67">
        <v>3000</v>
      </c>
      <c r="K267" s="67">
        <v>3000</v>
      </c>
    </row>
    <row r="268" spans="2:11" ht="13.5" customHeight="1">
      <c r="B268" s="49">
        <v>372</v>
      </c>
      <c r="C268" s="50" t="s">
        <v>70</v>
      </c>
      <c r="D268" s="50"/>
      <c r="E268" s="50"/>
      <c r="F268" s="50"/>
      <c r="G268" s="50"/>
      <c r="H268" s="50"/>
      <c r="I268" s="51">
        <v>3000</v>
      </c>
      <c r="J268" s="59"/>
      <c r="K268" s="59"/>
    </row>
    <row r="269" spans="2:11" ht="0.75" customHeight="1">
      <c r="B269" s="49"/>
      <c r="C269" s="50"/>
      <c r="D269" s="50"/>
      <c r="E269" s="50"/>
      <c r="F269" s="50"/>
      <c r="G269" s="50"/>
      <c r="H269" s="50"/>
      <c r="I269" s="51"/>
      <c r="J269" s="6"/>
      <c r="K269" s="6"/>
    </row>
    <row r="270" spans="2:11" ht="12.75">
      <c r="B270" s="5">
        <v>38</v>
      </c>
      <c r="C270" s="4" t="s">
        <v>20</v>
      </c>
      <c r="D270" s="7"/>
      <c r="E270" s="7"/>
      <c r="F270" s="7"/>
      <c r="I270" s="27">
        <f>I271</f>
        <v>7000</v>
      </c>
      <c r="J270" s="67">
        <v>7000</v>
      </c>
      <c r="K270" s="67">
        <v>8000</v>
      </c>
    </row>
    <row r="271" spans="2:11" ht="12.75" customHeight="1">
      <c r="B271" s="8">
        <v>381</v>
      </c>
      <c r="C271" s="7" t="s">
        <v>14</v>
      </c>
      <c r="D271" s="7"/>
      <c r="E271" s="7"/>
      <c r="F271" s="7"/>
      <c r="I271" s="24">
        <v>7000</v>
      </c>
      <c r="J271" s="6"/>
      <c r="K271" s="6"/>
    </row>
    <row r="272" spans="2:11" ht="0.75" customHeight="1">
      <c r="B272" s="8"/>
      <c r="C272" s="7"/>
      <c r="D272" s="7"/>
      <c r="E272" s="4"/>
      <c r="F272" s="4"/>
      <c r="G272" s="29"/>
      <c r="H272" s="30"/>
      <c r="I272" s="24"/>
      <c r="J272" s="6"/>
      <c r="K272" s="6"/>
    </row>
    <row r="273" spans="2:11" ht="15">
      <c r="B273" s="30"/>
      <c r="C273" s="29" t="s">
        <v>71</v>
      </c>
      <c r="D273" s="29"/>
      <c r="E273" s="29"/>
      <c r="F273" s="29"/>
      <c r="I273" s="31">
        <f>I274</f>
        <v>2000</v>
      </c>
      <c r="J273" s="31">
        <f>J274</f>
        <v>2000</v>
      </c>
      <c r="K273" s="31">
        <f>K274</f>
        <v>2000</v>
      </c>
    </row>
    <row r="274" spans="2:11" ht="12.75">
      <c r="B274" s="5">
        <v>3</v>
      </c>
      <c r="C274" s="4" t="s">
        <v>1</v>
      </c>
      <c r="D274" s="7"/>
      <c r="E274" s="7"/>
      <c r="F274" s="7"/>
      <c r="I274" s="27">
        <f>SUM(I275+I277)</f>
        <v>2000</v>
      </c>
      <c r="J274" s="27">
        <f>SUM(J275+J277)</f>
        <v>2000</v>
      </c>
      <c r="K274" s="27">
        <f>SUM(K275+K277)</f>
        <v>2000</v>
      </c>
    </row>
    <row r="275" spans="2:11" ht="12.75">
      <c r="B275" s="5">
        <v>37</v>
      </c>
      <c r="C275" s="4" t="s">
        <v>69</v>
      </c>
      <c r="D275" s="7"/>
      <c r="E275" s="7"/>
      <c r="F275" s="7"/>
      <c r="G275" s="50"/>
      <c r="H275" s="50"/>
      <c r="I275" s="27">
        <f>I276</f>
        <v>1000</v>
      </c>
      <c r="J275" s="67">
        <v>1000</v>
      </c>
      <c r="K275" s="67">
        <v>1000</v>
      </c>
    </row>
    <row r="276" spans="2:11" ht="12.75">
      <c r="B276" s="49">
        <v>372</v>
      </c>
      <c r="C276" s="50" t="s">
        <v>70</v>
      </c>
      <c r="D276" s="50"/>
      <c r="E276" s="50"/>
      <c r="F276" s="50"/>
      <c r="I276" s="51">
        <v>1000</v>
      </c>
      <c r="J276" s="6"/>
      <c r="K276" s="6"/>
    </row>
    <row r="277" spans="2:11" ht="12.75">
      <c r="B277" s="5">
        <v>38</v>
      </c>
      <c r="C277" s="4" t="s">
        <v>20</v>
      </c>
      <c r="D277" s="7"/>
      <c r="E277" s="7"/>
      <c r="F277" s="7"/>
      <c r="I277" s="27">
        <f>I278</f>
        <v>1000</v>
      </c>
      <c r="J277" s="67">
        <v>1000</v>
      </c>
      <c r="K277" s="67">
        <v>1000</v>
      </c>
    </row>
    <row r="278" spans="2:11" ht="12.75">
      <c r="B278" s="8">
        <v>381</v>
      </c>
      <c r="C278" s="7" t="s">
        <v>14</v>
      </c>
      <c r="D278" s="7"/>
      <c r="E278" s="7"/>
      <c r="F278" s="7"/>
      <c r="G278" s="7"/>
      <c r="I278" s="24">
        <v>1000</v>
      </c>
      <c r="J278" s="6"/>
      <c r="K278" s="6"/>
    </row>
    <row r="279" spans="2:11" ht="12" customHeight="1">
      <c r="B279" s="8"/>
      <c r="C279" s="7"/>
      <c r="D279" s="7"/>
      <c r="E279" s="7"/>
      <c r="F279" s="7"/>
      <c r="G279" s="2"/>
      <c r="H279" s="2"/>
      <c r="I279" s="24"/>
      <c r="J279" s="6"/>
      <c r="K279" s="6"/>
    </row>
    <row r="280" spans="2:11" ht="16.5" customHeight="1">
      <c r="B280" s="1" t="s">
        <v>106</v>
      </c>
      <c r="C280" s="2"/>
      <c r="D280" s="2"/>
      <c r="E280" s="2"/>
      <c r="F280" s="2"/>
      <c r="G280" s="29"/>
      <c r="H280" s="30"/>
      <c r="I280" s="32">
        <f>I281</f>
        <v>75000</v>
      </c>
      <c r="J280" s="32">
        <f>J281</f>
        <v>71000</v>
      </c>
      <c r="K280" s="32">
        <f>K281</f>
        <v>77000</v>
      </c>
    </row>
    <row r="281" spans="2:11" ht="15" customHeight="1">
      <c r="B281" s="29" t="s">
        <v>107</v>
      </c>
      <c r="C281" s="29"/>
      <c r="D281" s="29"/>
      <c r="E281" s="29"/>
      <c r="F281" s="29"/>
      <c r="G281" s="4"/>
      <c r="H281" s="30"/>
      <c r="I281" s="31">
        <f>SUM(I286+I291+I296)</f>
        <v>75000</v>
      </c>
      <c r="J281" s="31">
        <f>SUM(J286+J291+J296)</f>
        <v>71000</v>
      </c>
      <c r="K281" s="31">
        <f>SUM(K286+K291+K296)</f>
        <v>77000</v>
      </c>
    </row>
    <row r="282" spans="2:11" ht="15">
      <c r="B282" s="29"/>
      <c r="C282" s="4" t="s">
        <v>56</v>
      </c>
      <c r="D282" s="4"/>
      <c r="E282" s="4"/>
      <c r="F282" s="4"/>
      <c r="G282" s="4"/>
      <c r="H282" s="30"/>
      <c r="I282" s="31"/>
      <c r="J282" s="6"/>
      <c r="K282" s="6"/>
    </row>
    <row r="283" spans="2:11" ht="12.75" customHeight="1">
      <c r="B283" s="29"/>
      <c r="C283" s="4" t="s">
        <v>108</v>
      </c>
      <c r="D283" s="4"/>
      <c r="E283" s="4"/>
      <c r="F283" s="4"/>
      <c r="G283" s="4"/>
      <c r="H283" s="30"/>
      <c r="I283" s="31">
        <f>I281</f>
        <v>75000</v>
      </c>
      <c r="J283" s="31">
        <f>J281</f>
        <v>71000</v>
      </c>
      <c r="K283" s="31">
        <f>K281</f>
        <v>77000</v>
      </c>
    </row>
    <row r="284" spans="2:11" ht="13.5" customHeight="1">
      <c r="B284" s="29"/>
      <c r="C284" s="4" t="s">
        <v>109</v>
      </c>
      <c r="D284" s="4"/>
      <c r="E284" s="4"/>
      <c r="F284" s="4"/>
      <c r="G284" s="4"/>
      <c r="H284" s="30"/>
      <c r="I284" s="31">
        <f>I283</f>
        <v>75000</v>
      </c>
      <c r="J284" s="31">
        <f>J283</f>
        <v>71000</v>
      </c>
      <c r="K284" s="31">
        <f>K283</f>
        <v>77000</v>
      </c>
    </row>
    <row r="285" spans="2:11" ht="3" customHeight="1">
      <c r="B285" s="29"/>
      <c r="C285" s="4"/>
      <c r="D285" s="4"/>
      <c r="E285" s="4"/>
      <c r="F285" s="4"/>
      <c r="G285" s="46"/>
      <c r="H285" s="48"/>
      <c r="I285" s="31"/>
      <c r="J285" s="6"/>
      <c r="K285" s="6"/>
    </row>
    <row r="286" spans="2:11" ht="14.25" customHeight="1">
      <c r="B286" s="29"/>
      <c r="C286" s="46" t="s">
        <v>72</v>
      </c>
      <c r="D286" s="46"/>
      <c r="E286" s="46"/>
      <c r="F286" s="46"/>
      <c r="I286" s="47">
        <f aca="true" t="shared" si="11" ref="I286:K287">I287</f>
        <v>49000</v>
      </c>
      <c r="J286" s="47">
        <f t="shared" si="11"/>
        <v>50000</v>
      </c>
      <c r="K286" s="47">
        <f t="shared" si="11"/>
        <v>55000</v>
      </c>
    </row>
    <row r="287" spans="2:11" ht="12.75">
      <c r="B287" s="5">
        <v>3</v>
      </c>
      <c r="C287" s="4" t="s">
        <v>1</v>
      </c>
      <c r="D287" s="7"/>
      <c r="E287" s="7"/>
      <c r="F287" s="7"/>
      <c r="I287" s="27">
        <f t="shared" si="11"/>
        <v>49000</v>
      </c>
      <c r="J287" s="27">
        <f t="shared" si="11"/>
        <v>50000</v>
      </c>
      <c r="K287" s="27">
        <f t="shared" si="11"/>
        <v>55000</v>
      </c>
    </row>
    <row r="288" spans="2:11" ht="15.75" customHeight="1">
      <c r="B288" s="5">
        <v>37</v>
      </c>
      <c r="C288" s="4" t="s">
        <v>82</v>
      </c>
      <c r="D288" s="7"/>
      <c r="E288" s="7"/>
      <c r="F288" s="7"/>
      <c r="I288" s="27">
        <f>I289</f>
        <v>49000</v>
      </c>
      <c r="J288" s="67">
        <v>50000</v>
      </c>
      <c r="K288" s="67">
        <v>55000</v>
      </c>
    </row>
    <row r="289" spans="2:11" ht="12.75">
      <c r="B289" s="8">
        <v>372</v>
      </c>
      <c r="C289" s="7" t="s">
        <v>87</v>
      </c>
      <c r="D289" s="7"/>
      <c r="E289" s="7"/>
      <c r="F289" s="7"/>
      <c r="G289" s="7"/>
      <c r="I289" s="24">
        <v>49000</v>
      </c>
      <c r="J289" s="6"/>
      <c r="K289" s="6"/>
    </row>
    <row r="290" spans="2:11" ht="1.5" customHeight="1">
      <c r="B290" s="8"/>
      <c r="C290" s="7"/>
      <c r="D290" s="7"/>
      <c r="E290" s="7"/>
      <c r="F290" s="7"/>
      <c r="G290" s="46"/>
      <c r="H290" s="48"/>
      <c r="I290" s="24"/>
      <c r="J290" s="6"/>
      <c r="K290" s="6"/>
    </row>
    <row r="291" spans="2:11" ht="12.75" customHeight="1">
      <c r="B291" s="29" t="s">
        <v>128</v>
      </c>
      <c r="C291" s="46"/>
      <c r="D291" s="46"/>
      <c r="E291" s="46"/>
      <c r="F291" s="46"/>
      <c r="I291" s="47">
        <f aca="true" t="shared" si="12" ref="I291:K292">I292</f>
        <v>16000</v>
      </c>
      <c r="J291" s="47">
        <f t="shared" si="12"/>
        <v>16000</v>
      </c>
      <c r="K291" s="47">
        <f t="shared" si="12"/>
        <v>16000</v>
      </c>
    </row>
    <row r="292" spans="2:11" ht="12.75">
      <c r="B292" s="5">
        <v>3</v>
      </c>
      <c r="C292" s="4" t="s">
        <v>1</v>
      </c>
      <c r="D292" s="7"/>
      <c r="E292" s="7"/>
      <c r="F292" s="7"/>
      <c r="I292" s="27">
        <f t="shared" si="12"/>
        <v>16000</v>
      </c>
      <c r="J292" s="27">
        <f t="shared" si="12"/>
        <v>16000</v>
      </c>
      <c r="K292" s="27">
        <f t="shared" si="12"/>
        <v>16000</v>
      </c>
    </row>
    <row r="293" spans="2:11" ht="12.75">
      <c r="B293" s="5">
        <v>37</v>
      </c>
      <c r="C293" s="4" t="s">
        <v>82</v>
      </c>
      <c r="D293" s="7"/>
      <c r="E293" s="7"/>
      <c r="F293" s="7"/>
      <c r="I293" s="27">
        <f>I294</f>
        <v>16000</v>
      </c>
      <c r="J293" s="67">
        <v>16000</v>
      </c>
      <c r="K293" s="67">
        <v>16000</v>
      </c>
    </row>
    <row r="294" spans="2:11" ht="12.75">
      <c r="B294" s="8">
        <v>372</v>
      </c>
      <c r="C294" s="7" t="s">
        <v>87</v>
      </c>
      <c r="D294" s="7"/>
      <c r="E294" s="7"/>
      <c r="F294" s="7"/>
      <c r="I294" s="24">
        <v>16000</v>
      </c>
      <c r="J294" s="6"/>
      <c r="K294" s="6"/>
    </row>
    <row r="295" spans="2:11" ht="3" customHeight="1">
      <c r="B295" s="8"/>
      <c r="C295" s="7"/>
      <c r="D295" s="7"/>
      <c r="E295" s="7"/>
      <c r="F295" s="7"/>
      <c r="G295" s="46"/>
      <c r="H295" s="48"/>
      <c r="I295" s="24"/>
      <c r="J295" s="6"/>
      <c r="K295" s="6"/>
    </row>
    <row r="296" spans="2:11" ht="13.5" customHeight="1">
      <c r="B296" s="29" t="s">
        <v>129</v>
      </c>
      <c r="C296" s="46"/>
      <c r="D296" s="46"/>
      <c r="E296" s="46"/>
      <c r="F296" s="46"/>
      <c r="I296" s="47">
        <f aca="true" t="shared" si="13" ref="I296:K297">I297</f>
        <v>10000</v>
      </c>
      <c r="J296" s="47">
        <f t="shared" si="13"/>
        <v>5000</v>
      </c>
      <c r="K296" s="47">
        <f t="shared" si="13"/>
        <v>6000</v>
      </c>
    </row>
    <row r="297" spans="2:11" ht="12.75">
      <c r="B297" s="5">
        <v>3</v>
      </c>
      <c r="C297" s="4" t="s">
        <v>1</v>
      </c>
      <c r="D297" s="7"/>
      <c r="E297" s="7"/>
      <c r="F297" s="7"/>
      <c r="I297" s="27">
        <f t="shared" si="13"/>
        <v>10000</v>
      </c>
      <c r="J297" s="27">
        <f t="shared" si="13"/>
        <v>5000</v>
      </c>
      <c r="K297" s="27">
        <f t="shared" si="13"/>
        <v>6000</v>
      </c>
    </row>
    <row r="298" spans="2:11" ht="12.75">
      <c r="B298" s="5">
        <v>38</v>
      </c>
      <c r="C298" s="4" t="s">
        <v>20</v>
      </c>
      <c r="D298" s="7"/>
      <c r="E298" s="7"/>
      <c r="F298" s="7"/>
      <c r="I298" s="27">
        <f>I299</f>
        <v>10000</v>
      </c>
      <c r="J298" s="67">
        <v>5000</v>
      </c>
      <c r="K298" s="67">
        <v>6000</v>
      </c>
    </row>
    <row r="299" spans="2:9" ht="12.75">
      <c r="B299" s="8">
        <v>381</v>
      </c>
      <c r="C299" s="7" t="s">
        <v>14</v>
      </c>
      <c r="D299" s="7"/>
      <c r="E299" s="7"/>
      <c r="F299" s="7"/>
      <c r="G299" s="7"/>
      <c r="I299" s="24">
        <v>10000</v>
      </c>
    </row>
    <row r="300" spans="2:9" ht="15">
      <c r="B300" s="7"/>
      <c r="C300" s="56"/>
      <c r="D300" s="56"/>
      <c r="E300" s="56"/>
      <c r="F300" s="7"/>
      <c r="G300" s="2"/>
      <c r="H300" s="2"/>
      <c r="I300" s="24"/>
    </row>
    <row r="301" spans="2:11" ht="21.75" customHeight="1">
      <c r="B301" s="1" t="s">
        <v>110</v>
      </c>
      <c r="C301" s="2"/>
      <c r="D301" s="2"/>
      <c r="E301" s="2"/>
      <c r="F301" s="2"/>
      <c r="G301" s="29"/>
      <c r="H301" s="30"/>
      <c r="I301" s="32">
        <f>I302</f>
        <v>20000</v>
      </c>
      <c r="J301" s="32">
        <f>J302</f>
        <v>20000</v>
      </c>
      <c r="K301" s="32">
        <f>K302</f>
        <v>27000</v>
      </c>
    </row>
    <row r="302" spans="2:11" ht="15" customHeight="1">
      <c r="B302" s="29" t="s">
        <v>111</v>
      </c>
      <c r="C302" s="29"/>
      <c r="D302" s="29"/>
      <c r="E302" s="29"/>
      <c r="F302" s="29"/>
      <c r="G302" s="4"/>
      <c r="H302" s="30"/>
      <c r="I302" s="31">
        <f>I305</f>
        <v>20000</v>
      </c>
      <c r="J302" s="31">
        <f>J305</f>
        <v>20000</v>
      </c>
      <c r="K302" s="31">
        <f>K305</f>
        <v>27000</v>
      </c>
    </row>
    <row r="303" spans="2:9" ht="15">
      <c r="B303" s="29"/>
      <c r="C303" s="4" t="s">
        <v>57</v>
      </c>
      <c r="D303" s="4"/>
      <c r="E303" s="4"/>
      <c r="F303" s="4"/>
      <c r="G303" s="4"/>
      <c r="H303" s="30"/>
      <c r="I303" s="31"/>
    </row>
    <row r="304" spans="2:11" ht="15">
      <c r="B304" s="29"/>
      <c r="C304" s="4" t="s">
        <v>112</v>
      </c>
      <c r="D304" s="4"/>
      <c r="E304" s="4"/>
      <c r="F304" s="4"/>
      <c r="G304" s="46"/>
      <c r="H304" s="48"/>
      <c r="I304" s="31">
        <f>I305</f>
        <v>20000</v>
      </c>
      <c r="J304" s="31">
        <f>J305</f>
        <v>20000</v>
      </c>
      <c r="K304" s="31">
        <f>K305</f>
        <v>27000</v>
      </c>
    </row>
    <row r="305" spans="2:11" ht="15">
      <c r="B305" s="4" t="s">
        <v>130</v>
      </c>
      <c r="C305" s="46"/>
      <c r="D305" s="46"/>
      <c r="E305" s="46"/>
      <c r="F305" s="46"/>
      <c r="G305" s="46"/>
      <c r="H305" s="48"/>
      <c r="I305" s="47">
        <f>I308</f>
        <v>20000</v>
      </c>
      <c r="J305" s="47">
        <f>J308</f>
        <v>20000</v>
      </c>
      <c r="K305" s="47">
        <f>K308</f>
        <v>27000</v>
      </c>
    </row>
    <row r="306" spans="2:9" ht="4.5" customHeight="1">
      <c r="B306" s="4"/>
      <c r="C306" s="46"/>
      <c r="D306" s="46"/>
      <c r="E306" s="46"/>
      <c r="F306" s="46"/>
      <c r="G306" s="46"/>
      <c r="H306" s="48"/>
      <c r="I306" s="47"/>
    </row>
    <row r="307" spans="2:9" ht="13.5" customHeight="1">
      <c r="B307" s="29"/>
      <c r="C307" s="46" t="s">
        <v>55</v>
      </c>
      <c r="D307" s="46"/>
      <c r="E307" s="46"/>
      <c r="F307" s="46"/>
      <c r="H307" s="48"/>
      <c r="I307" s="47"/>
    </row>
    <row r="308" spans="2:11" ht="15">
      <c r="B308" s="5">
        <v>3</v>
      </c>
      <c r="C308" s="4" t="s">
        <v>1</v>
      </c>
      <c r="D308" s="7"/>
      <c r="E308" s="7"/>
      <c r="F308" s="7"/>
      <c r="I308" s="47">
        <f>SUM(I309+I312)</f>
        <v>20000</v>
      </c>
      <c r="J308" s="47">
        <f>SUM(J309+J312)</f>
        <v>20000</v>
      </c>
      <c r="K308" s="47">
        <f>SUM(K309+K312)</f>
        <v>27000</v>
      </c>
    </row>
    <row r="309" spans="2:11" ht="12.75">
      <c r="B309" s="5">
        <v>32</v>
      </c>
      <c r="C309" s="4" t="s">
        <v>8</v>
      </c>
      <c r="D309" s="7"/>
      <c r="E309" s="7"/>
      <c r="F309" s="7"/>
      <c r="I309" s="27">
        <f>I310</f>
        <v>10000</v>
      </c>
      <c r="J309" s="27">
        <v>10000</v>
      </c>
      <c r="K309" s="27">
        <v>15000</v>
      </c>
    </row>
    <row r="310" spans="2:11" ht="12.75">
      <c r="B310" s="8">
        <v>323</v>
      </c>
      <c r="C310" s="7" t="s">
        <v>2</v>
      </c>
      <c r="D310" s="7"/>
      <c r="E310" s="7"/>
      <c r="F310" s="7"/>
      <c r="I310" s="24">
        <v>10000</v>
      </c>
      <c r="J310" s="6"/>
      <c r="K310" s="6"/>
    </row>
    <row r="311" spans="2:11" ht="3" customHeight="1">
      <c r="B311" s="8"/>
      <c r="C311" s="7"/>
      <c r="D311" s="7"/>
      <c r="E311" s="7"/>
      <c r="F311" s="7"/>
      <c r="I311" s="24"/>
      <c r="J311" s="6"/>
      <c r="K311" s="6"/>
    </row>
    <row r="312" spans="2:11" ht="12.75">
      <c r="B312" s="5">
        <v>38</v>
      </c>
      <c r="C312" s="4" t="s">
        <v>20</v>
      </c>
      <c r="D312" s="7"/>
      <c r="E312" s="7"/>
      <c r="F312" s="7"/>
      <c r="I312" s="27">
        <f>I313</f>
        <v>10000</v>
      </c>
      <c r="J312" s="67">
        <v>10000</v>
      </c>
      <c r="K312" s="67">
        <v>12000</v>
      </c>
    </row>
    <row r="313" spans="2:9" ht="12.75">
      <c r="B313" s="8">
        <v>381</v>
      </c>
      <c r="C313" s="7" t="s">
        <v>14</v>
      </c>
      <c r="D313" s="7"/>
      <c r="E313" s="7"/>
      <c r="F313" s="7"/>
      <c r="I313" s="24">
        <v>10000</v>
      </c>
    </row>
    <row r="314" spans="2:9" ht="15">
      <c r="B314" s="8"/>
      <c r="C314" s="7"/>
      <c r="D314" s="7"/>
      <c r="E314" s="7"/>
      <c r="F314" s="7"/>
      <c r="G314" s="2"/>
      <c r="H314" s="2"/>
      <c r="I314" s="24"/>
    </row>
    <row r="315" spans="2:11" ht="19.5" customHeight="1">
      <c r="B315" s="1" t="s">
        <v>113</v>
      </c>
      <c r="C315" s="2"/>
      <c r="D315" s="2"/>
      <c r="E315" s="2"/>
      <c r="F315" s="2"/>
      <c r="G315" s="29"/>
      <c r="H315" s="30"/>
      <c r="I315" s="32">
        <f>SUM(I316+I336)</f>
        <v>608700</v>
      </c>
      <c r="J315" s="32">
        <f>SUM(J316+J336)</f>
        <v>925000</v>
      </c>
      <c r="K315" s="32">
        <f>SUM(K316+K336)</f>
        <v>960000</v>
      </c>
    </row>
    <row r="316" spans="2:11" ht="13.5" customHeight="1">
      <c r="B316" s="29" t="s">
        <v>114</v>
      </c>
      <c r="C316" s="29"/>
      <c r="D316" s="29"/>
      <c r="E316" s="29"/>
      <c r="F316" s="29"/>
      <c r="G316" s="4"/>
      <c r="H316" s="30"/>
      <c r="I316" s="31">
        <f>SUM(I321+I326+I331)</f>
        <v>420700</v>
      </c>
      <c r="J316" s="31">
        <f>SUM(J321+J326+J331)</f>
        <v>750000</v>
      </c>
      <c r="K316" s="31">
        <f>SUM(K321+K326+K331)</f>
        <v>770000</v>
      </c>
    </row>
    <row r="317" spans="2:9" ht="15">
      <c r="B317" s="29"/>
      <c r="C317" s="4" t="s">
        <v>57</v>
      </c>
      <c r="D317" s="4"/>
      <c r="E317" s="4"/>
      <c r="F317" s="4"/>
      <c r="G317" s="29"/>
      <c r="H317" s="30"/>
      <c r="I317" s="31"/>
    </row>
    <row r="318" spans="2:11" ht="15">
      <c r="B318" s="29"/>
      <c r="C318" s="4" t="s">
        <v>115</v>
      </c>
      <c r="D318" s="29"/>
      <c r="E318" s="29"/>
      <c r="F318" s="29"/>
      <c r="G318" s="29"/>
      <c r="H318" s="30"/>
      <c r="I318" s="31">
        <f>I316</f>
        <v>420700</v>
      </c>
      <c r="J318" s="31">
        <f>J316</f>
        <v>750000</v>
      </c>
      <c r="K318" s="31">
        <f>K316</f>
        <v>770000</v>
      </c>
    </row>
    <row r="319" spans="2:11" ht="15">
      <c r="B319" s="29"/>
      <c r="C319" s="4" t="s">
        <v>116</v>
      </c>
      <c r="D319" s="29"/>
      <c r="E319" s="29"/>
      <c r="F319" s="29"/>
      <c r="G319" s="29"/>
      <c r="H319" s="30"/>
      <c r="I319" s="31">
        <f>I318</f>
        <v>420700</v>
      </c>
      <c r="J319" s="31">
        <f>J318</f>
        <v>750000</v>
      </c>
      <c r="K319" s="31">
        <f>K318</f>
        <v>770000</v>
      </c>
    </row>
    <row r="320" spans="2:9" ht="6" customHeight="1">
      <c r="B320" s="29"/>
      <c r="C320" s="29"/>
      <c r="D320" s="4"/>
      <c r="E320" s="4"/>
      <c r="F320" s="4"/>
      <c r="G320" s="4"/>
      <c r="H320" s="48"/>
      <c r="I320" s="31"/>
    </row>
    <row r="321" spans="2:11" ht="13.5" customHeight="1">
      <c r="B321" s="4"/>
      <c r="C321" s="4" t="s">
        <v>73</v>
      </c>
      <c r="D321" s="4"/>
      <c r="E321" s="4"/>
      <c r="F321" s="4"/>
      <c r="I321" s="47">
        <f aca="true" t="shared" si="14" ref="I321:K322">I322</f>
        <v>160000</v>
      </c>
      <c r="J321" s="47">
        <f t="shared" si="14"/>
        <v>400000</v>
      </c>
      <c r="K321" s="47">
        <f t="shared" si="14"/>
        <v>400000</v>
      </c>
    </row>
    <row r="322" spans="2:11" ht="12.75">
      <c r="B322" s="5">
        <v>3</v>
      </c>
      <c r="C322" s="4" t="s">
        <v>1</v>
      </c>
      <c r="D322" s="7"/>
      <c r="E322" s="7"/>
      <c r="F322" s="7"/>
      <c r="I322" s="27">
        <f t="shared" si="14"/>
        <v>160000</v>
      </c>
      <c r="J322" s="27">
        <f t="shared" si="14"/>
        <v>400000</v>
      </c>
      <c r="K322" s="27">
        <f t="shared" si="14"/>
        <v>400000</v>
      </c>
    </row>
    <row r="323" spans="2:11" ht="12.75">
      <c r="B323" s="5">
        <v>32</v>
      </c>
      <c r="C323" s="4" t="s">
        <v>8</v>
      </c>
      <c r="D323" s="7"/>
      <c r="E323" s="7"/>
      <c r="F323" s="7"/>
      <c r="G323" s="7"/>
      <c r="H323" s="7"/>
      <c r="I323" s="27">
        <f>I324</f>
        <v>160000</v>
      </c>
      <c r="J323" s="67">
        <v>400000</v>
      </c>
      <c r="K323" s="67">
        <v>400000</v>
      </c>
    </row>
    <row r="324" spans="2:9" ht="12.75">
      <c r="B324" s="8">
        <v>323</v>
      </c>
      <c r="C324" s="7" t="s">
        <v>2</v>
      </c>
      <c r="D324" s="7"/>
      <c r="E324" s="7"/>
      <c r="F324" s="7"/>
      <c r="G324" s="7"/>
      <c r="H324" s="7"/>
      <c r="I324" s="24">
        <v>160000</v>
      </c>
    </row>
    <row r="325" spans="2:9" ht="3.75" customHeight="1" hidden="1">
      <c r="B325" s="8"/>
      <c r="C325" s="56"/>
      <c r="D325" s="7"/>
      <c r="E325" s="7"/>
      <c r="F325" s="7"/>
      <c r="G325" s="53"/>
      <c r="H325" s="53"/>
      <c r="I325" s="24"/>
    </row>
    <row r="326" spans="2:11" ht="13.5" customHeight="1">
      <c r="B326" s="52"/>
      <c r="C326" s="53" t="s">
        <v>74</v>
      </c>
      <c r="D326" s="53"/>
      <c r="E326" s="53"/>
      <c r="F326" s="53"/>
      <c r="I326" s="63">
        <f aca="true" t="shared" si="15" ref="I326:K327">I327</f>
        <v>190700</v>
      </c>
      <c r="J326" s="63">
        <f t="shared" si="15"/>
        <v>250000</v>
      </c>
      <c r="K326" s="63">
        <f t="shared" si="15"/>
        <v>270000</v>
      </c>
    </row>
    <row r="327" spans="2:11" ht="13.5" customHeight="1">
      <c r="B327" s="5">
        <v>3</v>
      </c>
      <c r="C327" s="4" t="s">
        <v>1</v>
      </c>
      <c r="D327" s="7"/>
      <c r="E327" s="7"/>
      <c r="F327" s="7"/>
      <c r="I327" s="27">
        <f t="shared" si="15"/>
        <v>190700</v>
      </c>
      <c r="J327" s="27">
        <f t="shared" si="15"/>
        <v>250000</v>
      </c>
      <c r="K327" s="27">
        <f t="shared" si="15"/>
        <v>270000</v>
      </c>
    </row>
    <row r="328" spans="2:11" ht="12.75">
      <c r="B328" s="5">
        <v>38</v>
      </c>
      <c r="C328" s="4" t="s">
        <v>20</v>
      </c>
      <c r="D328" s="7"/>
      <c r="E328" s="7"/>
      <c r="F328" s="7"/>
      <c r="I328" s="27">
        <f>I329</f>
        <v>190700</v>
      </c>
      <c r="J328" s="67">
        <v>250000</v>
      </c>
      <c r="K328" s="67">
        <v>270000</v>
      </c>
    </row>
    <row r="329" spans="2:9" ht="12" customHeight="1">
      <c r="B329" s="8">
        <v>381</v>
      </c>
      <c r="C329" s="7" t="s">
        <v>14</v>
      </c>
      <c r="D329" s="7"/>
      <c r="E329" s="7"/>
      <c r="F329" s="7"/>
      <c r="I329" s="24">
        <v>190700</v>
      </c>
    </row>
    <row r="330" spans="2:9" ht="2.25" customHeight="1">
      <c r="B330" s="8"/>
      <c r="C330" s="7"/>
      <c r="D330" s="7"/>
      <c r="E330" s="7"/>
      <c r="F330" s="7"/>
      <c r="I330" s="24"/>
    </row>
    <row r="331" spans="2:11" ht="12.75" customHeight="1">
      <c r="B331" s="8"/>
      <c r="C331" s="53" t="s">
        <v>163</v>
      </c>
      <c r="D331" s="53"/>
      <c r="E331" s="53"/>
      <c r="F331" s="7"/>
      <c r="I331" s="58">
        <f aca="true" t="shared" si="16" ref="I331:K332">I332</f>
        <v>70000</v>
      </c>
      <c r="J331" s="58">
        <f t="shared" si="16"/>
        <v>100000</v>
      </c>
      <c r="K331" s="58">
        <f t="shared" si="16"/>
        <v>100000</v>
      </c>
    </row>
    <row r="332" spans="2:11" ht="12.75" customHeight="1">
      <c r="B332" s="5">
        <v>3</v>
      </c>
      <c r="C332" s="4" t="s">
        <v>1</v>
      </c>
      <c r="D332" s="7"/>
      <c r="E332" s="7"/>
      <c r="F332" s="7"/>
      <c r="I332" s="58">
        <f t="shared" si="16"/>
        <v>70000</v>
      </c>
      <c r="J332" s="58">
        <f t="shared" si="16"/>
        <v>100000</v>
      </c>
      <c r="K332" s="58">
        <f t="shared" si="16"/>
        <v>100000</v>
      </c>
    </row>
    <row r="333" spans="2:11" ht="12.75">
      <c r="B333" s="5">
        <v>32</v>
      </c>
      <c r="C333" s="4" t="s">
        <v>8</v>
      </c>
      <c r="D333" s="7"/>
      <c r="E333" s="7"/>
      <c r="F333" s="7"/>
      <c r="I333" s="58">
        <f>I334</f>
        <v>70000</v>
      </c>
      <c r="J333" s="67">
        <v>100000</v>
      </c>
      <c r="K333" s="67">
        <v>100000</v>
      </c>
    </row>
    <row r="334" spans="2:11" ht="11.25" customHeight="1">
      <c r="B334" s="8">
        <v>323</v>
      </c>
      <c r="C334" s="7" t="s">
        <v>17</v>
      </c>
      <c r="D334" s="7"/>
      <c r="E334" s="7"/>
      <c r="F334" s="7"/>
      <c r="I334" s="24">
        <v>70000</v>
      </c>
      <c r="J334" s="6"/>
      <c r="K334" s="6"/>
    </row>
    <row r="335" spans="2:9" ht="7.5" customHeight="1">
      <c r="B335" s="8"/>
      <c r="C335" s="7"/>
      <c r="D335" s="7"/>
      <c r="E335" s="7"/>
      <c r="F335" s="7"/>
      <c r="G335" s="29"/>
      <c r="H335" s="30"/>
      <c r="I335" s="24"/>
    </row>
    <row r="336" spans="2:11" ht="15" customHeight="1">
      <c r="B336" s="29" t="s">
        <v>117</v>
      </c>
      <c r="C336" s="29"/>
      <c r="D336" s="29"/>
      <c r="E336" s="29"/>
      <c r="F336" s="29"/>
      <c r="G336" s="4"/>
      <c r="I336" s="31">
        <f>SUM(I341+I352+I358)</f>
        <v>188000</v>
      </c>
      <c r="J336" s="31">
        <f>SUM(J341+J352+J358)</f>
        <v>175000</v>
      </c>
      <c r="K336" s="31">
        <f>SUM(K341+K352+K358)</f>
        <v>190000</v>
      </c>
    </row>
    <row r="337" spans="2:9" ht="15.75" customHeight="1">
      <c r="B337" s="8"/>
      <c r="C337" s="4" t="s">
        <v>75</v>
      </c>
      <c r="D337" s="4"/>
      <c r="E337" s="4"/>
      <c r="F337" s="4"/>
      <c r="G337" s="4"/>
      <c r="I337" s="24"/>
    </row>
    <row r="338" spans="2:11" ht="15.75" customHeight="1">
      <c r="B338" s="8"/>
      <c r="C338" s="4" t="s">
        <v>169</v>
      </c>
      <c r="D338" s="4"/>
      <c r="E338" s="4"/>
      <c r="F338" s="4"/>
      <c r="G338" s="29"/>
      <c r="H338" s="30"/>
      <c r="I338" s="58">
        <f>I341</f>
        <v>72000</v>
      </c>
      <c r="J338" s="67">
        <f>J341</f>
        <v>90000</v>
      </c>
      <c r="K338" s="67">
        <f>K341</f>
        <v>95000</v>
      </c>
    </row>
    <row r="339" spans="2:9" ht="15.75" customHeight="1">
      <c r="B339" s="8"/>
      <c r="C339" s="4" t="s">
        <v>170</v>
      </c>
      <c r="D339" s="4"/>
      <c r="E339" s="4"/>
      <c r="F339" s="4"/>
      <c r="G339" s="29"/>
      <c r="H339" s="30"/>
      <c r="I339" s="24"/>
    </row>
    <row r="340" spans="2:9" ht="3" customHeight="1">
      <c r="B340" s="8"/>
      <c r="C340" s="4"/>
      <c r="D340" s="4"/>
      <c r="E340" s="4"/>
      <c r="F340" s="4"/>
      <c r="G340" s="29"/>
      <c r="H340" s="30"/>
      <c r="I340" s="24"/>
    </row>
    <row r="341" spans="2:11" ht="13.5" customHeight="1">
      <c r="B341" s="29"/>
      <c r="C341" s="29" t="s">
        <v>76</v>
      </c>
      <c r="D341" s="29"/>
      <c r="E341" s="29"/>
      <c r="F341" s="29"/>
      <c r="G341" s="29"/>
      <c r="H341" s="30"/>
      <c r="I341" s="31">
        <f>I343</f>
        <v>72000</v>
      </c>
      <c r="J341" s="31">
        <f>J343</f>
        <v>90000</v>
      </c>
      <c r="K341" s="31">
        <f>K343</f>
        <v>95000</v>
      </c>
    </row>
    <row r="342" spans="2:9" ht="1.5" customHeight="1">
      <c r="B342" s="29"/>
      <c r="C342" s="29"/>
      <c r="D342" s="4"/>
      <c r="E342" s="4"/>
      <c r="F342" s="4"/>
      <c r="I342" s="31"/>
    </row>
    <row r="343" spans="2:11" ht="12.75">
      <c r="B343" s="5">
        <v>3</v>
      </c>
      <c r="C343" s="4" t="s">
        <v>1</v>
      </c>
      <c r="D343" s="7"/>
      <c r="E343" s="7"/>
      <c r="F343" s="7"/>
      <c r="I343" s="27">
        <f>SUM(I344+I348)</f>
        <v>72000</v>
      </c>
      <c r="J343" s="27">
        <f>SUM(J344+J348)</f>
        <v>90000</v>
      </c>
      <c r="K343" s="27">
        <f>SUM(K344+K348)</f>
        <v>95000</v>
      </c>
    </row>
    <row r="344" spans="2:11" ht="12.75" customHeight="1">
      <c r="B344" s="5">
        <v>32</v>
      </c>
      <c r="C344" s="4" t="s">
        <v>8</v>
      </c>
      <c r="D344" s="7"/>
      <c r="E344" s="7"/>
      <c r="F344" s="7"/>
      <c r="G344" s="50"/>
      <c r="H344" s="50"/>
      <c r="I344" s="27">
        <f>I345</f>
        <v>5000</v>
      </c>
      <c r="J344" s="67">
        <v>15000</v>
      </c>
      <c r="K344" s="67">
        <v>15000</v>
      </c>
    </row>
    <row r="345" spans="2:9" ht="12.75">
      <c r="B345" s="49">
        <v>329</v>
      </c>
      <c r="C345" s="50" t="s">
        <v>54</v>
      </c>
      <c r="D345" s="50"/>
      <c r="E345" s="50"/>
      <c r="F345" s="50"/>
      <c r="G345" s="50"/>
      <c r="H345" s="50"/>
      <c r="I345" s="51">
        <v>5000</v>
      </c>
    </row>
    <row r="346" spans="2:9" ht="12.75">
      <c r="B346" s="49"/>
      <c r="C346" s="54" t="s">
        <v>121</v>
      </c>
      <c r="D346" s="50"/>
      <c r="E346" s="50"/>
      <c r="F346" s="50"/>
      <c r="I346" s="51"/>
    </row>
    <row r="347" spans="2:9" ht="3" customHeight="1">
      <c r="B347" s="8"/>
      <c r="C347" s="8"/>
      <c r="I347" s="26"/>
    </row>
    <row r="348" spans="2:11" ht="12.75">
      <c r="B348" s="5">
        <v>38</v>
      </c>
      <c r="C348" s="4" t="s">
        <v>20</v>
      </c>
      <c r="D348" s="7"/>
      <c r="E348" s="7"/>
      <c r="F348" s="7"/>
      <c r="I348" s="27">
        <f>I349</f>
        <v>67000</v>
      </c>
      <c r="J348" s="67">
        <v>75000</v>
      </c>
      <c r="K348" s="67">
        <v>80000</v>
      </c>
    </row>
    <row r="349" spans="2:9" ht="14.25" customHeight="1">
      <c r="B349" s="8">
        <v>381</v>
      </c>
      <c r="C349" s="7" t="s">
        <v>14</v>
      </c>
      <c r="D349" s="7"/>
      <c r="E349" s="7"/>
      <c r="F349" s="7"/>
      <c r="I349" s="24">
        <v>67000</v>
      </c>
    </row>
    <row r="350" spans="2:9" ht="12.75">
      <c r="B350" s="8"/>
      <c r="C350" s="54" t="s">
        <v>86</v>
      </c>
      <c r="D350" s="7"/>
      <c r="E350" s="7"/>
      <c r="F350" s="7"/>
      <c r="G350" s="7"/>
      <c r="I350" s="24"/>
    </row>
    <row r="351" spans="2:8" ht="2.25" customHeight="1">
      <c r="B351" s="33"/>
      <c r="C351" s="57"/>
      <c r="D351" s="7"/>
      <c r="E351" s="7"/>
      <c r="F351" s="7"/>
      <c r="G351" s="53"/>
      <c r="H351" s="53"/>
    </row>
    <row r="352" spans="2:11" ht="14.25" customHeight="1">
      <c r="B352" s="8"/>
      <c r="C352" s="53" t="s">
        <v>66</v>
      </c>
      <c r="D352" s="53"/>
      <c r="E352" s="53"/>
      <c r="F352" s="53"/>
      <c r="G352" s="4"/>
      <c r="H352" s="4"/>
      <c r="I352" s="63">
        <f>I353</f>
        <v>66000</v>
      </c>
      <c r="J352" s="63">
        <f>J353</f>
        <v>35000</v>
      </c>
      <c r="K352" s="63">
        <f>K353</f>
        <v>45000</v>
      </c>
    </row>
    <row r="353" spans="2:11" ht="12.75">
      <c r="B353" s="5">
        <v>3</v>
      </c>
      <c r="C353" s="4" t="s">
        <v>1</v>
      </c>
      <c r="D353" s="4"/>
      <c r="E353" s="4"/>
      <c r="F353" s="4"/>
      <c r="G353" s="4"/>
      <c r="H353" s="4"/>
      <c r="I353" s="20">
        <f>I354</f>
        <v>66000</v>
      </c>
      <c r="J353" s="20">
        <f>J354</f>
        <v>35000</v>
      </c>
      <c r="K353" s="20">
        <v>45000</v>
      </c>
    </row>
    <row r="354" spans="2:11" ht="12.75">
      <c r="B354" s="5">
        <v>32</v>
      </c>
      <c r="C354" s="4" t="s">
        <v>8</v>
      </c>
      <c r="D354" s="4"/>
      <c r="E354" s="4"/>
      <c r="F354" s="4"/>
      <c r="I354" s="20">
        <f>I355+I356</f>
        <v>66000</v>
      </c>
      <c r="J354" s="67">
        <v>35000</v>
      </c>
      <c r="K354" s="67">
        <v>40000</v>
      </c>
    </row>
    <row r="355" spans="2:9" ht="12.75">
      <c r="B355" s="8">
        <v>322</v>
      </c>
      <c r="C355" s="7" t="s">
        <v>9</v>
      </c>
      <c r="D355" s="7"/>
      <c r="E355" s="4"/>
      <c r="F355" s="4"/>
      <c r="I355" s="24">
        <v>26000</v>
      </c>
    </row>
    <row r="356" spans="2:9" ht="12.75">
      <c r="B356" s="8">
        <v>323</v>
      </c>
      <c r="C356" s="7" t="s">
        <v>2</v>
      </c>
      <c r="D356" s="7"/>
      <c r="E356" s="4"/>
      <c r="F356" s="4"/>
      <c r="I356" s="24">
        <v>40000</v>
      </c>
    </row>
    <row r="357" spans="2:9" ht="2.25" customHeight="1">
      <c r="B357" s="8"/>
      <c r="C357" s="7"/>
      <c r="D357" s="7"/>
      <c r="E357" s="4"/>
      <c r="F357" s="4"/>
      <c r="I357" s="24"/>
    </row>
    <row r="358" spans="2:11" ht="15">
      <c r="B358" s="8"/>
      <c r="C358" s="53" t="s">
        <v>193</v>
      </c>
      <c r="D358" s="53"/>
      <c r="E358" s="53"/>
      <c r="F358" s="53"/>
      <c r="G358" s="4"/>
      <c r="H358" s="4"/>
      <c r="I358" s="63">
        <f>I360</f>
        <v>50000</v>
      </c>
      <c r="J358" s="63">
        <f>J360</f>
        <v>50000</v>
      </c>
      <c r="K358" s="63">
        <f>K360</f>
        <v>50000</v>
      </c>
    </row>
    <row r="359" spans="2:11" ht="15">
      <c r="B359" s="8"/>
      <c r="C359" s="53" t="s">
        <v>194</v>
      </c>
      <c r="D359" s="53"/>
      <c r="E359" s="53"/>
      <c r="F359" s="53"/>
      <c r="G359" s="4"/>
      <c r="H359" s="4"/>
      <c r="I359" s="63"/>
      <c r="J359" s="63"/>
      <c r="K359" s="63"/>
    </row>
    <row r="360" spans="2:11" ht="12.75">
      <c r="B360" s="5">
        <v>3</v>
      </c>
      <c r="C360" s="4" t="s">
        <v>1</v>
      </c>
      <c r="D360" s="4"/>
      <c r="E360" s="4"/>
      <c r="F360" s="4"/>
      <c r="G360" s="4"/>
      <c r="H360" s="4"/>
      <c r="I360" s="20">
        <f>I361</f>
        <v>50000</v>
      </c>
      <c r="J360" s="20">
        <f>J361</f>
        <v>50000</v>
      </c>
      <c r="K360" s="20">
        <f>K361</f>
        <v>50000</v>
      </c>
    </row>
    <row r="361" spans="2:11" ht="12.75">
      <c r="B361" s="5">
        <v>32</v>
      </c>
      <c r="C361" s="4" t="s">
        <v>8</v>
      </c>
      <c r="D361" s="4"/>
      <c r="E361" s="4"/>
      <c r="F361" s="4"/>
      <c r="I361" s="20">
        <f>I362</f>
        <v>50000</v>
      </c>
      <c r="J361" s="67">
        <v>50000</v>
      </c>
      <c r="K361" s="67">
        <v>50000</v>
      </c>
    </row>
    <row r="362" spans="2:9" ht="12.75">
      <c r="B362" s="49">
        <v>329</v>
      </c>
      <c r="C362" s="50" t="s">
        <v>54</v>
      </c>
      <c r="D362" s="50"/>
      <c r="E362" s="50"/>
      <c r="F362" s="50"/>
      <c r="I362" s="24">
        <v>50000</v>
      </c>
    </row>
    <row r="363" spans="2:9" ht="12.75">
      <c r="B363" s="8"/>
      <c r="C363" s="7"/>
      <c r="D363" s="7"/>
      <c r="E363" s="4"/>
      <c r="F363" s="4"/>
      <c r="I363" s="24"/>
    </row>
    <row r="364" spans="2:9" ht="15">
      <c r="B364" s="2" t="s">
        <v>77</v>
      </c>
      <c r="C364" s="13"/>
      <c r="E364" s="30"/>
      <c r="F364" s="30"/>
      <c r="G364" s="30"/>
      <c r="H364" s="30"/>
      <c r="I364" s="36"/>
    </row>
    <row r="365" spans="2:9" ht="15" customHeight="1">
      <c r="B365" s="2"/>
      <c r="C365" s="13"/>
      <c r="E365" s="30"/>
      <c r="F365" s="30" t="s">
        <v>135</v>
      </c>
      <c r="I365" s="36"/>
    </row>
    <row r="366" spans="2:7" ht="2.25" customHeight="1">
      <c r="B366" s="30"/>
      <c r="C366" s="30"/>
      <c r="D366" s="30"/>
      <c r="G366" s="7"/>
    </row>
    <row r="367" spans="2:6" ht="14.25">
      <c r="B367" s="30" t="s">
        <v>158</v>
      </c>
      <c r="F367" s="30"/>
    </row>
    <row r="368" spans="2:6" ht="14.25">
      <c r="B368" s="30"/>
      <c r="F368" s="30"/>
    </row>
    <row r="369" spans="2:7" ht="15">
      <c r="B369" s="53"/>
      <c r="C369" s="54"/>
      <c r="D369" s="54"/>
      <c r="E369" s="54" t="s">
        <v>148</v>
      </c>
      <c r="F369" s="54"/>
      <c r="G369" s="54"/>
    </row>
    <row r="370" spans="2:7" ht="14.25" customHeight="1">
      <c r="B370" s="54"/>
      <c r="C370" s="54"/>
      <c r="D370" s="54"/>
      <c r="E370" s="54" t="s">
        <v>149</v>
      </c>
      <c r="F370" s="54"/>
      <c r="G370" s="54"/>
    </row>
    <row r="371" spans="2:7" ht="5.25" customHeight="1">
      <c r="B371" s="54"/>
      <c r="C371" s="54"/>
      <c r="D371" s="54"/>
      <c r="E371" s="54"/>
      <c r="F371" s="54"/>
      <c r="G371" s="54"/>
    </row>
    <row r="372" spans="2:7" ht="12.75">
      <c r="B372" s="3" t="s">
        <v>197</v>
      </c>
      <c r="G372" s="54"/>
    </row>
    <row r="373" ht="12.75">
      <c r="B373" s="3" t="s">
        <v>198</v>
      </c>
    </row>
    <row r="374" spans="2:10" ht="12.75">
      <c r="B374" s="3" t="s">
        <v>199</v>
      </c>
      <c r="J374" s="65"/>
    </row>
    <row r="375" ht="12.75">
      <c r="J375" s="75" t="s">
        <v>88</v>
      </c>
    </row>
    <row r="376" ht="12.75">
      <c r="J376" s="65" t="s">
        <v>89</v>
      </c>
    </row>
  </sheetData>
  <mergeCells count="8">
    <mergeCell ref="C104:G104"/>
    <mergeCell ref="B2:P2"/>
    <mergeCell ref="B6:P6"/>
    <mergeCell ref="B5:P5"/>
    <mergeCell ref="B103:H103"/>
    <mergeCell ref="C32:G32"/>
    <mergeCell ref="H32:I32"/>
    <mergeCell ref="B11:P11"/>
  </mergeCells>
  <printOptions/>
  <pageMargins left="0.41" right="0.38" top="0.3" bottom="0.33" header="0.28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tabSelected="1" workbookViewId="0" topLeftCell="A1">
      <selection activeCell="H41" sqref="H41"/>
    </sheetView>
  </sheetViews>
  <sheetFormatPr defaultColWidth="9.140625" defaultRowHeight="12.75"/>
  <sheetData>
    <row r="2" ht="15.75">
      <c r="A2" s="80" t="s">
        <v>200</v>
      </c>
    </row>
    <row r="3" ht="15">
      <c r="A3" s="81" t="s">
        <v>201</v>
      </c>
    </row>
    <row r="4" ht="15">
      <c r="A4" s="81" t="s">
        <v>202</v>
      </c>
    </row>
    <row r="7" spans="2:7" ht="12.75">
      <c r="B7" s="69"/>
      <c r="C7" s="69" t="s">
        <v>191</v>
      </c>
      <c r="D7" s="69"/>
      <c r="E7" s="69"/>
      <c r="F7" s="69"/>
      <c r="G7" s="69"/>
    </row>
    <row r="8" spans="2:7" ht="12.75">
      <c r="B8" s="69" t="s">
        <v>192</v>
      </c>
      <c r="C8" s="69"/>
      <c r="D8" s="69"/>
      <c r="E8" s="69"/>
      <c r="F8" s="69"/>
      <c r="G8" s="69"/>
    </row>
    <row r="11" ht="12.75">
      <c r="E11" t="s">
        <v>172</v>
      </c>
    </row>
    <row r="13" ht="12.75">
      <c r="A13" t="s">
        <v>173</v>
      </c>
    </row>
    <row r="14" ht="12.75">
      <c r="A14" t="s">
        <v>175</v>
      </c>
    </row>
    <row r="15" ht="12.75">
      <c r="A15" t="s">
        <v>174</v>
      </c>
    </row>
    <row r="17" ht="12.75">
      <c r="A17" s="79" t="s">
        <v>176</v>
      </c>
    </row>
    <row r="19" spans="1:8" ht="22.5">
      <c r="A19" s="82" t="s">
        <v>125</v>
      </c>
      <c r="B19" s="99" t="s">
        <v>177</v>
      </c>
      <c r="C19" s="99"/>
      <c r="D19" s="99"/>
      <c r="E19" s="99"/>
      <c r="F19" s="82" t="s">
        <v>178</v>
      </c>
      <c r="G19" s="82" t="s">
        <v>127</v>
      </c>
      <c r="H19" s="82" t="s">
        <v>179</v>
      </c>
    </row>
    <row r="20" spans="1:8" ht="25.5" customHeight="1">
      <c r="A20" s="83">
        <v>42</v>
      </c>
      <c r="B20" s="100" t="s">
        <v>182</v>
      </c>
      <c r="C20" s="100"/>
      <c r="D20" s="100"/>
      <c r="E20" s="100"/>
      <c r="F20" s="84">
        <v>5000</v>
      </c>
      <c r="G20" s="84">
        <v>5000</v>
      </c>
      <c r="H20" s="84">
        <v>5000</v>
      </c>
    </row>
    <row r="21" spans="1:8" ht="12.75">
      <c r="A21" s="85" t="s">
        <v>180</v>
      </c>
      <c r="B21" s="86"/>
      <c r="C21" s="86"/>
      <c r="D21" s="86"/>
      <c r="E21" s="86"/>
      <c r="F21" s="84">
        <f>F20</f>
        <v>5000</v>
      </c>
      <c r="G21" s="84">
        <f>G20</f>
        <v>5000</v>
      </c>
      <c r="H21" s="84">
        <f>H20</f>
        <v>5000</v>
      </c>
    </row>
    <row r="23" spans="1:5" ht="12.75">
      <c r="A23" s="69" t="s">
        <v>181</v>
      </c>
      <c r="B23" s="69"/>
      <c r="C23" s="69"/>
      <c r="D23" s="69"/>
      <c r="E23" s="69"/>
    </row>
    <row r="25" spans="1:8" ht="22.5">
      <c r="A25" s="82" t="s">
        <v>125</v>
      </c>
      <c r="B25" s="99" t="s">
        <v>177</v>
      </c>
      <c r="C25" s="99"/>
      <c r="D25" s="99"/>
      <c r="E25" s="99"/>
      <c r="F25" s="82" t="s">
        <v>178</v>
      </c>
      <c r="G25" s="82" t="s">
        <v>127</v>
      </c>
      <c r="H25" s="82" t="s">
        <v>179</v>
      </c>
    </row>
    <row r="26" spans="1:8" ht="25.5" customHeight="1">
      <c r="A26" s="83">
        <v>42</v>
      </c>
      <c r="B26" s="100" t="s">
        <v>182</v>
      </c>
      <c r="C26" s="100"/>
      <c r="D26" s="100"/>
      <c r="E26" s="100"/>
      <c r="F26" s="84">
        <v>5000</v>
      </c>
      <c r="G26" s="84">
        <v>9000</v>
      </c>
      <c r="H26" s="84">
        <v>19000</v>
      </c>
    </row>
    <row r="27" spans="1:8" ht="25.5" customHeight="1">
      <c r="A27" s="83">
        <v>42</v>
      </c>
      <c r="B27" s="100" t="s">
        <v>183</v>
      </c>
      <c r="C27" s="100"/>
      <c r="D27" s="100"/>
      <c r="E27" s="100"/>
      <c r="F27" s="84">
        <v>500000</v>
      </c>
      <c r="G27" s="84">
        <v>500000</v>
      </c>
      <c r="H27" s="84">
        <v>500000</v>
      </c>
    </row>
    <row r="28" spans="1:8" ht="25.5" customHeight="1">
      <c r="A28" s="83">
        <v>42</v>
      </c>
      <c r="B28" s="100" t="s">
        <v>184</v>
      </c>
      <c r="C28" s="100"/>
      <c r="D28" s="100"/>
      <c r="E28" s="100"/>
      <c r="F28" s="84">
        <v>350000</v>
      </c>
      <c r="G28" s="84">
        <v>100000</v>
      </c>
      <c r="H28" s="84">
        <v>100000</v>
      </c>
    </row>
    <row r="29" spans="1:8" ht="25.5" customHeight="1">
      <c r="A29" s="83">
        <v>41</v>
      </c>
      <c r="B29" s="100" t="s">
        <v>185</v>
      </c>
      <c r="C29" s="100"/>
      <c r="D29" s="100"/>
      <c r="E29" s="100"/>
      <c r="F29" s="84">
        <v>70000</v>
      </c>
      <c r="G29" s="84">
        <v>70000</v>
      </c>
      <c r="H29" s="84">
        <v>70000</v>
      </c>
    </row>
    <row r="30" spans="1:8" ht="25.5" customHeight="1">
      <c r="A30" s="83">
        <v>42</v>
      </c>
      <c r="B30" s="100" t="s">
        <v>186</v>
      </c>
      <c r="C30" s="100"/>
      <c r="D30" s="100"/>
      <c r="E30" s="100"/>
      <c r="F30" s="84">
        <v>5000</v>
      </c>
      <c r="G30" s="84">
        <v>10000</v>
      </c>
      <c r="H30" s="84">
        <v>15000</v>
      </c>
    </row>
    <row r="31" spans="1:8" ht="12.75">
      <c r="A31" s="85" t="s">
        <v>180</v>
      </c>
      <c r="B31" s="86"/>
      <c r="C31" s="86"/>
      <c r="D31" s="86"/>
      <c r="E31" s="86"/>
      <c r="F31" s="84">
        <f>SUM(F26:F30)</f>
        <v>930000</v>
      </c>
      <c r="G31" s="84">
        <f>SUM(G26:G30)</f>
        <v>689000</v>
      </c>
      <c r="H31" s="84">
        <f>SUM(H26:H30)</f>
        <v>704000</v>
      </c>
    </row>
    <row r="33" ht="12.75">
      <c r="E33" t="s">
        <v>187</v>
      </c>
    </row>
    <row r="35" ht="12.75">
      <c r="A35" t="s">
        <v>188</v>
      </c>
    </row>
    <row r="37" spans="4:6" ht="12.75">
      <c r="D37" s="69" t="s">
        <v>190</v>
      </c>
      <c r="E37" s="69"/>
      <c r="F37" s="69"/>
    </row>
    <row r="38" spans="4:6" ht="12.75">
      <c r="D38" s="69" t="s">
        <v>189</v>
      </c>
      <c r="E38" s="69"/>
      <c r="F38" s="69"/>
    </row>
    <row r="40" spans="1:4" ht="12.75">
      <c r="A40" s="88" t="s">
        <v>203</v>
      </c>
      <c r="B40" s="89"/>
      <c r="C40" s="87"/>
      <c r="D40" s="87"/>
    </row>
    <row r="41" spans="1:4" ht="12.75">
      <c r="A41" s="88" t="s">
        <v>204</v>
      </c>
      <c r="B41" s="89"/>
      <c r="C41" s="87"/>
      <c r="D41" s="87"/>
    </row>
    <row r="42" spans="1:4" ht="12.75">
      <c r="A42" s="88" t="s">
        <v>199</v>
      </c>
      <c r="B42" s="89"/>
      <c r="C42" s="87"/>
      <c r="D42" s="87"/>
    </row>
    <row r="43" spans="7:8" ht="12.75">
      <c r="G43" s="69" t="s">
        <v>88</v>
      </c>
      <c r="H43" s="69"/>
    </row>
    <row r="44" spans="7:8" ht="12.75">
      <c r="G44" s="69" t="s">
        <v>205</v>
      </c>
      <c r="H44" s="69"/>
    </row>
  </sheetData>
  <mergeCells count="8">
    <mergeCell ref="B27:E27"/>
    <mergeCell ref="B28:E28"/>
    <mergeCell ref="B29:E29"/>
    <mergeCell ref="B30:E30"/>
    <mergeCell ref="B19:E19"/>
    <mergeCell ref="B20:E20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Općina Gornja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4</dc:creator>
  <cp:keywords/>
  <dc:description/>
  <cp:lastModifiedBy>non</cp:lastModifiedBy>
  <cp:lastPrinted>2012-12-31T06:55:53Z</cp:lastPrinted>
  <dcterms:created xsi:type="dcterms:W3CDTF">2003-12-09T13:59:03Z</dcterms:created>
  <dcterms:modified xsi:type="dcterms:W3CDTF">2012-12-31T07:44:54Z</dcterms:modified>
  <cp:category/>
  <cp:version/>
  <cp:contentType/>
  <cp:contentStatus/>
</cp:coreProperties>
</file>