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1. Opći dio" sheetId="1" r:id="rId1"/>
    <sheet name="2. Račun prihoda i rashoda" sheetId="2" r:id="rId2"/>
    <sheet name="3. Posebni dio" sheetId="3" r:id="rId3"/>
    <sheet name="Zadnja strana" sheetId="4" r:id="rId4"/>
    <sheet name="Plan razvojnih programa" sheetId="5" r:id="rId5"/>
    <sheet name="Izvori financiranja" sheetId="6" r:id="rId6"/>
  </sheets>
  <definedNames>
    <definedName name="_xlnm.Print_Titles" localSheetId="2">'3. Posebni dio'!$5:$6</definedName>
    <definedName name="_xlnm.Print_Area" localSheetId="0">'1. Opći dio'!$A$1:$H$33</definedName>
    <definedName name="_xlnm.Print_Area" localSheetId="1">'2. Račun prihoda i rashoda'!$A$1:$G$83</definedName>
    <definedName name="_xlnm.Print_Area" localSheetId="2">'3. Posebni dio'!$A$1:$G$443</definedName>
    <definedName name="_xlnm.Print_Area" localSheetId="4">'Plan razvojnih programa'!$A$1:$F$55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<sst xmlns="http://schemas.openxmlformats.org/spreadsheetml/2006/main" count="660" uniqueCount="286">
  <si>
    <t xml:space="preserve">        I. OPĆI DIO</t>
  </si>
  <si>
    <t>Članak 1.</t>
  </si>
  <si>
    <t>A)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</si>
  <si>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</si>
  <si>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</si>
  <si>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</si>
  <si>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</si>
  <si>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</si>
  <si>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</si>
  <si>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</si>
  <si>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</si>
  <si>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</si>
  <si>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</si>
  <si>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</si>
  <si>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</si>
  <si>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</si>
  <si>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</si>
  <si>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</si>
  <si>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</si>
  <si>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</si>
  <si>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</si>
  <si>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</si>
  <si>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</si>
  <si>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</si>
  <si>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</si>
  <si>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</si>
  <si>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</si>
  <si>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IZVOR PRIHODI ZA POSEBNE NAMJENE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</si>
  <si>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</si>
  <si>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</si>
  <si>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</si>
  <si>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</si>
  <si>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</si>
  <si>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</si>
  <si>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</si>
  <si>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</si>
  <si>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</si>
  <si>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</si>
  <si>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</si>
  <si>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</si>
  <si>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</si>
  <si>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</si>
  <si>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</si>
  <si>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</si>
  <si>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</si>
  <si>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</si>
  <si>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</si>
  <si>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</si>
  <si>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</si>
  <si>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</si>
  <si>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</si>
  <si>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</si>
  <si>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</si>
  <si>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</si>
  <si>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</si>
  <si>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</si>
  <si>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</si>
  <si>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</si>
  <si>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</si>
  <si>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</si>
  <si>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</si>
  <si>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</si>
  <si>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</si>
  <si>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</si>
  <si>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</si>
  <si>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</si>
  <si>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</si>
  <si>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</si>
  <si>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</si>
  <si>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</si>
  <si>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</si>
  <si>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</si>
  <si>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</si>
  <si>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</si>
  <si>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</si>
  <si>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</si>
  <si>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Rashodi za nabavu nefinncijsku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</si>
  <si>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</si>
  <si>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</si>
  <si>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</si>
  <si>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</si>
  <si>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</si>
  <si>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</si>
  <si>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</si>
  <si>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</si>
  <si>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</si>
  <si>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</si>
  <si>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>INVESTICIJE I POMOĆI UKUPNO:</t>
  </si>
  <si>
    <t xml:space="preserve">               PREDSJEDNIK:</t>
  </si>
  <si>
    <t>B) RAČUN FINANCIRANJA</t>
  </si>
  <si>
    <t>Naknade osobama izvan radnog odnosa</t>
  </si>
  <si>
    <t>rashodi za materijal i energiju</t>
  </si>
  <si>
    <t>Subvencije</t>
  </si>
  <si>
    <t>Subvencije trgovačkim društvima u javnom sektoru</t>
  </si>
  <si>
    <t xml:space="preserve"> Aktivnost A100001 Redovna djelatnost</t>
  </si>
  <si>
    <t>Aktivnost  A100003 Rad političkih stranaka</t>
  </si>
  <si>
    <t>Program 104 GRADNJA OBJEKATA I UREĐAJA KOMUNALNE INFRASTRUKTURE</t>
  </si>
  <si>
    <t>Program 105 PLAN IZGRADNJE KOMUNALNIH VODNIH GRAĐEVINA</t>
  </si>
  <si>
    <t>K 104007 Rekonstrukcija i dogradnja Društvenog doma Kamešnica</t>
  </si>
  <si>
    <t>Aktivnost  107001 Održavanje kulturnih i sahralnih objekata</t>
  </si>
  <si>
    <t>Aktivnost  107002 Ostale društvene i vjerske organizacije</t>
  </si>
  <si>
    <t>Program 107 JAVNE POTREBE  U KULTURI I RAZVOJU ORGANIZACIJA CIVILNOG DRUŠTVA</t>
  </si>
  <si>
    <t>Program 108  JAVNE POTREBE U PREDŠKOLSKOM ODGOJU</t>
  </si>
  <si>
    <t>Program 109 JAVNIH POREBA U OSNOVNOM ŠKOLSTVU</t>
  </si>
  <si>
    <t>Program 110 JAVNE POTREBE U SOCIJALNOJ SKRBI</t>
  </si>
  <si>
    <t>Program 111 Program javnih potreba u sportu</t>
  </si>
  <si>
    <t>Program 112 Program javnih potreba u protupožarnoj i civilnoj zaštiti</t>
  </si>
  <si>
    <t>Račun</t>
  </si>
  <si>
    <t>Naziv Programa</t>
  </si>
  <si>
    <t>Izvor financiranja</t>
  </si>
  <si>
    <t>Opći prihodi i primici</t>
  </si>
  <si>
    <t>Prihodi za posebne namjene</t>
  </si>
  <si>
    <t>Program 105 Plan izgradnje komunalnih vodnih građevina</t>
  </si>
  <si>
    <t>K 104001 Uređenje Trga Stjepana Radića u Kalniku</t>
  </si>
  <si>
    <t>K 104003 Izgradnja ceste Borje LC 25150 Hruškovec</t>
  </si>
  <si>
    <t>K 104004 Izgradnja parkirališta kod Staog grada Velikog Kalnika</t>
  </si>
  <si>
    <t>K 104005 Izgradnja pješačke staze da odvodnjom Šopron-Kalnik</t>
  </si>
  <si>
    <t>K 104006 Nabava razglasa za mjesna groblja</t>
  </si>
  <si>
    <t>K 104006 Mjesna groblja javna energetski neovisna rasvjeta</t>
  </si>
  <si>
    <t>Procjena 2019.</t>
  </si>
  <si>
    <t xml:space="preserve">  Igor Tomić, univ.bacc.ing.mech.</t>
  </si>
  <si>
    <t xml:space="preserve">
        Na temelju članka 39. Zakona o proračunu ("Narodne novine'' broj 87/08., 136/12. i 15/15.) i članka 32. Statuta Općine Kalnik (''Službeni glasnik Koprivničko-križevačke županije" broj 5/13.), Općinsko vijeće Općine Kalnik na ___. sjednici održanoj ____. __________ 2017. donijelo je
</t>
  </si>
  <si>
    <t xml:space="preserve">        Proračun Općine Kalnik za 2018. godinu (u daljnjem tekstu: Proračun) i projekcije za 2019. i 2020. godinu sastoji se od:</t>
  </si>
  <si>
    <t>Proračun za 2018. godinu</t>
  </si>
  <si>
    <t>Projekcija za 2019. godinu</t>
  </si>
  <si>
    <t>Projekcija za 
2020. godinu</t>
  </si>
  <si>
    <t xml:space="preserve">    Izdaci za financijsku imovinu i otplate zajmova</t>
  </si>
  <si>
    <t xml:space="preserve">    Neto financiranje</t>
  </si>
  <si>
    <t>C) VIŠAK/MANJAK PRIHODA I PRIMITAKA</t>
  </si>
  <si>
    <t xml:space="preserve">    Ukupan donos viška/manjka iz prethodne(ih) godine</t>
  </si>
  <si>
    <t xml:space="preserve">    Višak/manjak iz prethodne(ih) godine koji će se pokriti/rasporediti</t>
  </si>
  <si>
    <t xml:space="preserve">    Višak/manjak + neto financiranje</t>
  </si>
  <si>
    <t xml:space="preserve">        Prihodi i rashodi, te primici i izdaci po ekonomskoj klasifikaciji utvrđeni su u Računu prihoda i rashoda i Računu financiranja u Proračunu i projekcijama za 2019. i 2020. godinu, kako slijedi:</t>
  </si>
  <si>
    <t>IZVOR OSTALE POMOĆI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</si>
  <si>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</si>
  <si>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</si>
  <si>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</si>
  <si>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</si>
  <si>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>Aktivnost A100002 Izvanredni i nepredviđeni rashodi</t>
  </si>
  <si>
    <t xml:space="preserve"> Aktivnost  A100005  Dan Općine</t>
  </si>
  <si>
    <t xml:space="preserve"> Aktivnost  A100004 Informiranje i odnosi s javnošću</t>
  </si>
  <si>
    <t xml:space="preserve"> Aktivnost  A100006  Članarine</t>
  </si>
  <si>
    <t xml:space="preserve">Aktivnost 103001 Održavanje nekretnina u vlasništvu Općine                                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</si>
  <si>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</si>
  <si>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</si>
  <si>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</si>
  <si>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</si>
  <si>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</si>
  <si>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</si>
  <si>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</si>
  <si>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>Program 106 PROJEKTI ZA GOSPODARSKI RAZVOJ I RAZVOJ ZAJEDNICE</t>
  </si>
  <si>
    <t>Kapitalne donacije</t>
  </si>
  <si>
    <t xml:space="preserve">Naknade građanima i kućanstvima na temelju osiguranja i druge naknade </t>
  </si>
  <si>
    <t>Proračun za 
2018. godinu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</si>
  <si>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</si>
  <si>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</si>
  <si>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</si>
  <si>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</si>
  <si>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</si>
  <si>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</si>
  <si>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</si>
  <si>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</si>
  <si>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 xml:space="preserve">        Plan razvojnih programa Općine Kalnik za razdoblje od 2018. - 2020. godine sastavni je dio Proračuna i nalazi se u prilogu. </t>
  </si>
  <si>
    <t xml:space="preserve">         Ovaj Proračun objavit će se u "Službenom glasniku Koprivničko-križevačke županije", a stupa na snagu                                                                                                                              1. siječnja 2018. godine.</t>
  </si>
  <si>
    <t>KLASA: 400-08/17-01/</t>
  </si>
  <si>
    <t>URBROJ: 2137/23-17-1</t>
  </si>
  <si>
    <t>Kalnik, __. prosinca 2017.</t>
  </si>
  <si>
    <t>Izvor</t>
  </si>
  <si>
    <t>Ostale pomoći</t>
  </si>
  <si>
    <t>Ostali prihodi za posebne namjene</t>
  </si>
  <si>
    <t>Donacije</t>
  </si>
  <si>
    <t>Proračun                        za 2018. godinu</t>
  </si>
  <si>
    <t>UKUPNO:</t>
  </si>
  <si>
    <t>IZVOR PRIHODI OD PRODAJE ILI ZAMJENE NEFINANCIJSKE IMOVINE</t>
  </si>
  <si>
    <t>Prodaja ili zamjena nefinancijske imovine</t>
  </si>
  <si>
    <t xml:space="preserve">IZVOR OSTALE POMOĆI 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</si>
  <si>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</si>
  <si>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</si>
  <si>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</si>
  <si>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Projekt T102002 Održavanje javnih površina</t>
  </si>
  <si>
    <t xml:space="preserve">Projet T102003 Održavanje javne rasvjete                              </t>
  </si>
  <si>
    <t xml:space="preserve">Projekt T102004 Održavanje groblja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</si>
  <si>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</si>
  <si>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</si>
  <si>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</si>
  <si>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PROGRAM 103  Održavanje nekretnina</t>
  </si>
  <si>
    <t xml:space="preserve">Projekt K103001 Opremanje nekretnina u vlasništvu Općine                             </t>
  </si>
  <si>
    <t xml:space="preserve">Projekt K104001 Rekonstrukcija - uređenje Trga Stjepana Radića u Kalniku      </t>
  </si>
  <si>
    <t xml:space="preserve"> Projekt K104002 Rekonstrukcija nerazvrstanih cesta                                 </t>
  </si>
  <si>
    <t xml:space="preserve">Projekt K104003 Izgradnja ceste Borje LC25150 Hruškovec-Borje                             </t>
  </si>
  <si>
    <t xml:space="preserve">Projekt K104005 Izgradnja pješačke staze sa odvodnjom Šopron-Kalnik                                  </t>
  </si>
  <si>
    <t xml:space="preserve">Projekt K104004 Izgradnja parkirališta kod Starog grada Velikog Kalnika                                  </t>
  </si>
  <si>
    <t xml:space="preserve">Projket K104006 Mjesna groblja - razglas i javna energetski neovisna rasvjeta                              </t>
  </si>
  <si>
    <t>Projekt K104007 Rekonstrukcija i dogradnja Društvenog doma Kamešnica</t>
  </si>
  <si>
    <t>Projekt K104008 Rekonstrukcija i dogradnja Društvenog doma Potok Kalnički</t>
  </si>
  <si>
    <t>Projekt K104009 Rekonstrukcija i dogradnja Društvenog doma Gornje Borje</t>
  </si>
  <si>
    <t>Projekt K104010 Rekonstrukcija i dogradnja Društvenog doma Šopron</t>
  </si>
  <si>
    <t>Projekt K104011 Rekonstrukcija i dogradnja Društvenog doma Vojnovec Kalnički</t>
  </si>
  <si>
    <t>Projekt K104012 Izgradnja Sportskog i vatrogasnog centra "Carski vrt"</t>
  </si>
  <si>
    <t>Projekt K104013 Rekonstrukcija i dogradnja Društvenog doma Popovec Kalnički</t>
  </si>
  <si>
    <t>Projekt K104014 Rekonstrukcija i dogradnja Društvenog doma Donje Borje</t>
  </si>
  <si>
    <t>Projekt T106001 Izrada geodetskog elaborata postoječeg stanja nerazvrstanih cesta, sve katastarske općine</t>
  </si>
  <si>
    <t>Projekt T106002 Izrada geodetskog projekta  "Poduzetničke zone Kalnik"</t>
  </si>
  <si>
    <t>Projekt T106003 Izrada geodetskog projekta Kalnik za zdravlje</t>
  </si>
  <si>
    <t>Projekt T106004 Izrada geodetskog projekta Mladi Hrvatske za mlade Europe</t>
  </si>
  <si>
    <t>Projekt T106005 Plan gospodarenja otpadom</t>
  </si>
  <si>
    <t>Projekt T106006 Plan zaštite od divljači</t>
  </si>
  <si>
    <t>Projekt K106001 Izrada projektne dokumentacije za izgradnju nerazvrstanih cesta</t>
  </si>
  <si>
    <t>Projekt K106002 Izrada projektne dokumentacije Mladi Hrvatske za mlade  europe a) dvorana za oblikovanje tijerla, b) projekt pansiona škola u prirodi,  c) aqva park</t>
  </si>
  <si>
    <t>Projekt K106003 Izrada dijela projektne dokumentacije Novi Kalnik</t>
  </si>
  <si>
    <t xml:space="preserve">Projekt K106004 Izrada projektne dokumentacije   projekta SPRINT </t>
  </si>
  <si>
    <t>Projekt K106005 Izrada projektne dokumentacije  za energetski  neovisnu javnu rasvjetu</t>
  </si>
  <si>
    <t>Projekt K106006 Razvojna strategija ili Program ukupnog razvoja općine Kalnik</t>
  </si>
  <si>
    <t>Projekt K106007 Izrada projektne dokumentacije za izgradnju mjesnog groblja Kalnik</t>
  </si>
  <si>
    <t xml:space="preserve">Projekt K106008 Izrada projektne dokumentacije odvodnje i pročišćavanja sanitarnih i oborinskih voda </t>
  </si>
  <si>
    <t xml:space="preserve">Projekt K106009  Izrada projektne dokumentacije Sportski i vatrogasni centar Carski vrt                                    </t>
  </si>
  <si>
    <t>Projekt K106010 Otkup privatnih nekretnina i regulacija imovinsko pravnih odnosa - arheološki muzej</t>
  </si>
  <si>
    <t>Projekt K106011 Otkup privatnih nekretnina i regulacija imovinsko pravnih odnosa Poduzetničke zone Kalnik</t>
  </si>
  <si>
    <t>Projekt K106012 Otkup privatnih nekretnina i regulacija imovinsko pravnih odnosa Kalnik za zdravlje</t>
  </si>
  <si>
    <t>Projekt K106013 Otkup privatnih nekretnina i regulacija imovinsk opravnih odnosa Mladi Hrvatske za mlade Europe</t>
  </si>
  <si>
    <t>Projekt K106014 Otkup privatnih nekretnina i regulacija  imovinsko pravnih odnosa Novi Kalnik</t>
  </si>
  <si>
    <t xml:space="preserve">Projekt K106015 Otkup privatnih  nekretnina  i  regulacija  imovinsko pravnih odnosa  SPRINT  </t>
  </si>
  <si>
    <t>Projekt T106007 Obnovljivi izvori energije u OPG-ima i privatnim objektima koji su ukljućeni u program turizma Općine Kalnik</t>
  </si>
  <si>
    <t xml:space="preserve">Aktivnost A108001  Provođenje programa dječjeg vrtića i male škole                            </t>
  </si>
  <si>
    <t xml:space="preserve">Aktivnost A109001 Nabava udžbenika od 1. do 8. razreda                  </t>
  </si>
  <si>
    <t xml:space="preserve">Aktivnost A109002 Nabava opreme za školstvo i pripomoć školama      </t>
  </si>
  <si>
    <t xml:space="preserve">Aktivnost 109003 Nagrade učenicima i mentorima za postignute uspjehe                                   </t>
  </si>
  <si>
    <t xml:space="preserve">Aktivnost A11001 Socijalno ugrožena kućanstva      </t>
  </si>
  <si>
    <t xml:space="preserve">Aktivnost A11002 Sufinanciranje prehrane učenicima u školskim kuhinjama                                    </t>
  </si>
  <si>
    <t xml:space="preserve">Aktivnost A11003 Pomoć za novorođenčad                                    </t>
  </si>
  <si>
    <t xml:space="preserve">Aktivnost A11004 Sufinanciranje potreba bolesnih i nemoćnih - Crveni križ               </t>
  </si>
  <si>
    <t xml:space="preserve">Aktivnost A11005 Pomoć za ogrijev                                   </t>
  </si>
  <si>
    <t>Aktivnost  A111001 Djelatnost sportskih udruga</t>
  </si>
  <si>
    <t>Aktivnost A112001 Vatrogastvo i civilna zaštita</t>
  </si>
  <si>
    <t xml:space="preserve">                                                                  PLAN RAZVOJNIH PROGRAMA OPĆINE KALNIK ZA RAZDOBLJE OD 2018. - 2020. GODINE</t>
  </si>
  <si>
    <t xml:space="preserve">        Ukupni rashodi i izdaci u svoti od 25.885.000,00 kuna iskazani u Proračunu, raspoređuju se po nositeljima, korisnicima, programima i namjenama u Posebnom dijelu Proračuna kako slijedi:</t>
  </si>
  <si>
    <t>Program 101 Djelatnost Jedinstvenog upravogi odjela</t>
  </si>
  <si>
    <t>Projekt K101001 Nabava dugotrajne imovine</t>
  </si>
  <si>
    <t>Aktivnost A100007 Povećanje temeljnog kapitala tvrtke Komunalno poduzeće Kalnik d.o.o.</t>
  </si>
  <si>
    <t>Aktivnost A100008 Povećanje temeljnog kapitala tvrtke Life Kalnik d.o.o.</t>
  </si>
  <si>
    <t>Program 103 Održavanje nekretnina</t>
  </si>
  <si>
    <t>Procjena 2020.</t>
  </si>
  <si>
    <t>Plan 2018.</t>
  </si>
  <si>
    <t>K103001 Opremanje nekretnina u vlasništvu Općine</t>
  </si>
  <si>
    <t>Program 104 Gradnja objekata i uređaja komunalne infrastrukture</t>
  </si>
  <si>
    <t>K 104002 Rekonstrukcija nerazvrstanih cesta</t>
  </si>
  <si>
    <t>K101001 Nabava dugotrajne imovine - opremanje prostorija</t>
  </si>
  <si>
    <t>K101001 Nabava dugotrajne imovine - računalni programi</t>
  </si>
  <si>
    <t xml:space="preserve">K 104008 Rekonstrukcija i dogradnja Društvenog doma Potok Kalnički </t>
  </si>
  <si>
    <t>K 104009 Rekonstrukcija i dogradnja Društvenog doma Gornje Borje</t>
  </si>
  <si>
    <t>K 104010 Rekonstrukcija i dogradnja Društvenog doma Šopron</t>
  </si>
  <si>
    <t>K 104011 Rekonstrukcija i dogradnja Društvenog doma Vojnovec Kalnički</t>
  </si>
  <si>
    <t>K104012 Izgradnja Sportskog i vatrogasnog centra "Carski vrt"</t>
  </si>
  <si>
    <t>K 104014 Rekonstrukcija i dogradnja Društvenog doma Donje Borje</t>
  </si>
  <si>
    <t>K104013 Rekonstrukcija i dogradnja Društvenog doma Popovec Kalnički</t>
  </si>
  <si>
    <t>K104015 Izgradnja odvodnje i pročišćavanja sanitarnih i oborinskih voda Općine Kalnik</t>
  </si>
  <si>
    <t>Projekt K104015 Izgradnja odovdnje i pročišćavanja sanitarnih i oborinskih voda Općine Kalnik</t>
  </si>
  <si>
    <t>Projekt K105001 Izgradnja precrpne stanice Cari  i Planinarski dom</t>
  </si>
  <si>
    <t>Program 106 Projekti za gospodarski razvoj i razvoj zajednice</t>
  </si>
  <si>
    <t>K 106003 Izrada dijela projektne dokumenaatcije Novi  Kalnik</t>
  </si>
  <si>
    <t>K106013 Otkup privatnih nekretnina i regulacija imovinsk opravnih odnosa Mladi Hrvatske za mlade Europe</t>
  </si>
  <si>
    <t>K106012 Otkup privatnih nekretnina i regulacija imovinsko pravnih odnosa Kalnik za zdravlje</t>
  </si>
  <si>
    <t>K106011 Otkup privatnih nekretnina i regulacija imovinsko pravnih odnosa Poduzetničke zone Kalnik</t>
  </si>
  <si>
    <t>K106010 Otkup privatnih nekretnina i regulacija imovinsko pravnih odnosa - arheološki muzej</t>
  </si>
  <si>
    <t xml:space="preserve">K106009 Izrada pojektne dokumentacije za Sportski i vatrogasni centar Carski vrt                               </t>
  </si>
  <si>
    <t>K106008 Izrada projektne dokumentacije odvodnje i pročišćavanja sanitarnih i oborinskih voda</t>
  </si>
  <si>
    <t>K106007 Izrada projektne dokumentacije za izgradnju mjesnog groblja Kalnik</t>
  </si>
  <si>
    <t>K106006 Razvojna strategija ili Program ukupnog razvoja općine Kalnik</t>
  </si>
  <si>
    <t>K106005 Izrada projektne dokumentacije  za energetski  neovisnu javnu rasvjetu</t>
  </si>
  <si>
    <t xml:space="preserve">K106004 Izrada projektne dokumentacije   projekta SPRINT </t>
  </si>
  <si>
    <t>K106002 Izrada projektne dokumentacije Mladi Hrvatske za mlade  europe a) dvorana za oblikovanje tijerla, b) projekt pansiona škola u prirodi,  c) aqva park</t>
  </si>
  <si>
    <t xml:space="preserve">K106001 Izrada projektne dokumentacije za izgradnju nerazvrstanih cesta </t>
  </si>
  <si>
    <t>K105001 Izgradnja precrpne stanice Cari i Planinarski dom</t>
  </si>
  <si>
    <t>K106014 Otkup privatnih nekretnina i regulacija  imovinsko pravnih odnosa Novi Kalnik</t>
  </si>
  <si>
    <t xml:space="preserve">K106015 Otkup privatnih  nekretnina  i  regulacija  imovinsko pravnih odnosa  SPRINT  </t>
  </si>
  <si>
    <t>K106016 Posude za odvojeno prikupljanje otpada</t>
  </si>
  <si>
    <t xml:space="preserve">Projekt K106016 Posude za odvojeno prikupljanje otpada </t>
  </si>
  <si>
    <t>Prihodi od prodaje ili zamjene nefinancijske imovine</t>
  </si>
  <si>
    <t>Projekt K106017 Rekonstrukcija i dogradnja Dom hrvatskih branitelja Kalnik - Life Kalnik d.o.o.</t>
  </si>
  <si>
    <t>K106017 Rekostrukcija i dogradnja Doma hrvatskih branitelja Kalnik - korisnik Life Kalnik d.o.o.</t>
  </si>
  <si>
    <t>Aktivnost A106001 Zaštita zdravlja pučanstva - sistemska deratizacija</t>
  </si>
  <si>
    <t>Projekt K106018 Razvoj poljoprivrede</t>
  </si>
  <si>
    <t>K106018 Razvoj poljoprivrede</t>
  </si>
  <si>
    <t>PRIJEDLOG PRORAČUNA OPĆINE KALNIK 
ZA 2018. GODINU I PROJEKCIJE ZA 2019. I 2020. GODINU</t>
  </si>
  <si>
    <t>Plan razvojnih programa sadrži planirane rashode na nefinancijskoj imovini i plan kapitalnih pomoći i donacije u 2018. - 2019. godine s iskazanim izvorima prihoda za izvedbu programa.</t>
  </si>
  <si>
    <t>PRIJEDLOG PRORAČUNA OPĆINE KALNIK ZA 2018. GODINU PO IZVORIMA FINANCIRANJA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</si>
</sst>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9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0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0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4" fontId="24" fillId="0" borderId="11" xfId="0" applyNumberFormat="1" applyFont="1" applyFill="1" applyBorder="1" applyAlignment="1" applyProtection="1">
      <alignment/>
      <protection locked="0"/>
    </xf>
    <xf numFmtId="4" fontId="2" fillId="24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17" fillId="0" borderId="17" xfId="0" applyNumberFormat="1" applyFont="1" applyBorder="1" applyAlignment="1" applyProtection="1">
      <alignment horizontal="center" vertical="center" wrapText="1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4" fontId="17" fillId="8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2" fillId="24" borderId="17" xfId="0" applyNumberFormat="1" applyFont="1" applyFill="1" applyBorder="1" applyAlignment="1" applyProtection="1">
      <alignment/>
      <protection locked="0"/>
    </xf>
    <xf numFmtId="4" fontId="25" fillId="24" borderId="17" xfId="0" applyNumberFormat="1" applyFont="1" applyFill="1" applyBorder="1" applyAlignment="1">
      <alignment/>
    </xf>
    <xf numFmtId="4" fontId="0" fillId="24" borderId="17" xfId="0" applyNumberFormat="1" applyFill="1" applyBorder="1" applyAlignment="1" applyProtection="1">
      <alignment/>
      <protection locked="0"/>
    </xf>
    <xf numFmtId="4" fontId="17" fillId="24" borderId="17" xfId="0" applyNumberFormat="1" applyFont="1" applyFill="1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17" fillId="24" borderId="17" xfId="0" applyNumberFormat="1" applyFont="1" applyFill="1" applyBorder="1" applyAlignment="1" applyProtection="1">
      <alignment/>
      <protection locked="0"/>
    </xf>
    <xf numFmtId="4" fontId="17" fillId="8" borderId="17" xfId="0" applyNumberFormat="1" applyFont="1" applyFill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25" fillId="26" borderId="11" xfId="0" applyNumberFormat="1" applyFont="1" applyFill="1" applyBorder="1" applyAlignment="1">
      <alignment wrapText="1"/>
    </xf>
    <xf numFmtId="0" fontId="25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horizontal="left" wrapText="1"/>
    </xf>
    <xf numFmtId="0" fontId="30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/>
    </xf>
    <xf numFmtId="1" fontId="24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wrapText="1"/>
    </xf>
    <xf numFmtId="4" fontId="17" fillId="27" borderId="19" xfId="0" applyNumberFormat="1" applyFont="1" applyFill="1" applyBorder="1" applyAlignment="1">
      <alignment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1" fontId="19" fillId="28" borderId="11" xfId="0" applyNumberFormat="1" applyFont="1" applyFill="1" applyBorder="1" applyAlignment="1">
      <alignment horizontal="center" vertical="center"/>
    </xf>
    <xf numFmtId="1" fontId="23" fillId="28" borderId="11" xfId="0" applyNumberFormat="1" applyFont="1" applyFill="1" applyBorder="1" applyAlignment="1">
      <alignment wrapText="1"/>
    </xf>
    <xf numFmtId="49" fontId="23" fillId="28" borderId="11" xfId="0" applyNumberFormat="1" applyFont="1" applyFill="1" applyBorder="1" applyAlignment="1">
      <alignment wrapText="1"/>
    </xf>
    <xf numFmtId="4" fontId="22" fillId="28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8" borderId="11" xfId="0" applyFont="1" applyFill="1" applyBorder="1" applyAlignment="1">
      <alignment/>
    </xf>
    <xf numFmtId="1" fontId="22" fillId="28" borderId="11" xfId="0" applyNumberFormat="1" applyFont="1" applyFill="1" applyBorder="1" applyAlignment="1">
      <alignment horizontal="left" wrapText="1"/>
    </xf>
    <xf numFmtId="0" fontId="22" fillId="28" borderId="11" xfId="0" applyFont="1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>
      <alignment/>
    </xf>
    <xf numFmtId="0" fontId="35" fillId="26" borderId="11" xfId="0" applyFont="1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 vertical="center"/>
    </xf>
    <xf numFmtId="0" fontId="30" fillId="29" borderId="11" xfId="0" applyFont="1" applyFill="1" applyBorder="1" applyAlignment="1">
      <alignment wrapText="1"/>
    </xf>
    <xf numFmtId="4" fontId="17" fillId="29" borderId="11" xfId="0" applyNumberFormat="1" applyFont="1" applyFill="1" applyBorder="1" applyAlignment="1">
      <alignment/>
    </xf>
    <xf numFmtId="1" fontId="29" fillId="30" borderId="11" xfId="0" applyNumberFormat="1" applyFont="1" applyFill="1" applyBorder="1" applyAlignment="1">
      <alignment horizontal="center" vertical="center"/>
    </xf>
    <xf numFmtId="0" fontId="33" fillId="30" borderId="11" xfId="0" applyFont="1" applyFill="1" applyBorder="1" applyAlignment="1">
      <alignment wrapText="1"/>
    </xf>
    <xf numFmtId="4" fontId="17" fillId="30" borderId="11" xfId="0" applyNumberFormat="1" applyFont="1" applyFill="1" applyBorder="1" applyAlignment="1">
      <alignment/>
    </xf>
    <xf numFmtId="0" fontId="33" fillId="0" borderId="20" xfId="0" applyFont="1" applyBorder="1" applyAlignment="1">
      <alignment/>
    </xf>
    <xf numFmtId="0" fontId="30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0" xfId="0" applyFont="1" applyBorder="1" applyAlignment="1">
      <alignment/>
    </xf>
    <xf numFmtId="0" fontId="33" fillId="8" borderId="20" xfId="0" applyFont="1" applyFill="1" applyBorder="1" applyAlignment="1">
      <alignment horizontal="center" wrapText="1"/>
    </xf>
    <xf numFmtId="3" fontId="33" fillId="8" borderId="20" xfId="0" applyNumberFormat="1" applyFont="1" applyFill="1" applyBorder="1" applyAlignment="1">
      <alignment wrapText="1"/>
    </xf>
    <xf numFmtId="0" fontId="29" fillId="0" borderId="20" xfId="0" applyFont="1" applyBorder="1" applyAlignment="1">
      <alignment horizontal="center" wrapText="1"/>
    </xf>
    <xf numFmtId="0" fontId="29" fillId="0" borderId="20" xfId="0" applyFont="1" applyBorder="1" applyAlignment="1">
      <alignment wrapText="1"/>
    </xf>
    <xf numFmtId="0" fontId="36" fillId="0" borderId="20" xfId="0" applyFont="1" applyFill="1" applyBorder="1" applyAlignment="1">
      <alignment horizontal="left" vertical="center" wrapText="1"/>
    </xf>
    <xf numFmtId="3" fontId="36" fillId="0" borderId="20" xfId="0" applyNumberFormat="1" applyFont="1" applyFill="1" applyBorder="1" applyAlignment="1">
      <alignment horizontal="right" vertical="center" wrapText="1"/>
    </xf>
    <xf numFmtId="3" fontId="29" fillId="0" borderId="20" xfId="0" applyNumberFormat="1" applyFont="1" applyBorder="1" applyAlignment="1">
      <alignment/>
    </xf>
    <xf numFmtId="0" fontId="29" fillId="0" borderId="20" xfId="0" applyFont="1" applyBorder="1" applyAlignment="1">
      <alignment/>
    </xf>
    <xf numFmtId="3" fontId="29" fillId="0" borderId="20" xfId="0" applyNumberFormat="1" applyFont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29" fillId="0" borderId="20" xfId="0" applyFont="1" applyFill="1" applyBorder="1" applyAlignment="1">
      <alignment wrapText="1"/>
    </xf>
    <xf numFmtId="0" fontId="29" fillId="0" borderId="20" xfId="0" applyFont="1" applyBorder="1" applyAlignment="1">
      <alignment horizontal="left" wrapText="1"/>
    </xf>
    <xf numFmtId="0" fontId="40" fillId="31" borderId="20" xfId="0" applyFont="1" applyFill="1" applyBorder="1" applyAlignment="1">
      <alignment horizontal="left" vertical="center" wrapText="1"/>
    </xf>
    <xf numFmtId="3" fontId="40" fillId="31" borderId="20" xfId="0" applyNumberFormat="1" applyFont="1" applyFill="1" applyBorder="1" applyAlignment="1">
      <alignment horizontal="right" vertical="center" wrapText="1"/>
    </xf>
    <xf numFmtId="0" fontId="40" fillId="32" borderId="20" xfId="0" applyFont="1" applyFill="1" applyBorder="1" applyAlignment="1">
      <alignment/>
    </xf>
    <xf numFmtId="3" fontId="40" fillId="32" borderId="20" xfId="0" applyNumberFormat="1" applyFont="1" applyFill="1" applyBorder="1" applyAlignment="1">
      <alignment/>
    </xf>
    <xf numFmtId="0" fontId="40" fillId="33" borderId="20" xfId="0" applyFont="1" applyFill="1" applyBorder="1" applyAlignment="1">
      <alignment horizontal="left" vertical="center" wrapText="1"/>
    </xf>
    <xf numFmtId="3" fontId="40" fillId="33" borderId="20" xfId="0" applyNumberFormat="1" applyFont="1" applyFill="1" applyBorder="1" applyAlignment="1">
      <alignment horizontal="right" vertical="center" wrapText="1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Fill="1" applyBorder="1" applyAlignment="1" applyProtection="1">
      <alignment/>
      <protection locked="0"/>
    </xf>
    <xf numFmtId="1" fontId="34" fillId="27" borderId="11" xfId="0" applyNumberFormat="1" applyFont="1" applyFill="1" applyBorder="1" applyAlignment="1">
      <alignment wrapText="1"/>
    </xf>
    <xf numFmtId="0" fontId="0" fillId="34" borderId="11" xfId="0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1" fontId="32" fillId="34" borderId="11" xfId="0" applyNumberFormat="1" applyFont="1" applyFill="1" applyBorder="1" applyAlignment="1">
      <alignment wrapText="1"/>
    </xf>
    <xf numFmtId="0" fontId="30" fillId="34" borderId="11" xfId="0" applyFont="1" applyFill="1" applyBorder="1" applyAlignment="1">
      <alignment wrapText="1"/>
    </xf>
    <xf numFmtId="4" fontId="17" fillId="34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 horizontal="center" vertical="center"/>
    </xf>
    <xf numFmtId="1" fontId="29" fillId="35" borderId="11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wrapText="1"/>
    </xf>
    <xf numFmtId="4" fontId="17" fillId="35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4" fontId="19" fillId="0" borderId="16" xfId="0" applyNumberFormat="1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horizontal="left" vertical="center" wrapText="1"/>
      <protection locked="0"/>
    </xf>
    <xf numFmtId="4" fontId="19" fillId="0" borderId="23" xfId="0" applyNumberFormat="1" applyFont="1" applyBorder="1" applyAlignment="1" applyProtection="1">
      <alignment vertical="center"/>
      <protection/>
    </xf>
    <xf numFmtId="0" fontId="36" fillId="24" borderId="11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17" fillId="26" borderId="0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/>
      <protection locked="0"/>
    </xf>
    <xf numFmtId="4" fontId="25" fillId="26" borderId="11" xfId="0" applyNumberFormat="1" applyFont="1" applyFill="1" applyBorder="1" applyAlignment="1">
      <alignment/>
    </xf>
    <xf numFmtId="4" fontId="25" fillId="26" borderId="17" xfId="0" applyNumberFormat="1" applyFont="1" applyFill="1" applyBorder="1" applyAlignment="1">
      <alignment/>
    </xf>
    <xf numFmtId="0" fontId="24" fillId="26" borderId="11" xfId="0" applyFont="1" applyFill="1" applyBorder="1" applyAlignment="1" applyProtection="1">
      <alignment horizontal="center" vertical="center"/>
      <protection locked="0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4" fillId="26" borderId="11" xfId="0" applyFont="1" applyFill="1" applyBorder="1" applyAlignment="1" applyProtection="1">
      <alignment horizontal="right" vertical="center"/>
      <protection locked="0"/>
    </xf>
    <xf numFmtId="49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7" xfId="0" applyNumberFormat="1" applyFont="1" applyFill="1" applyBorder="1" applyAlignment="1">
      <alignment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17" fillId="38" borderId="11" xfId="0" applyFont="1" applyFill="1" applyBorder="1" applyAlignment="1" applyProtection="1">
      <alignment horizontal="right" wrapText="1"/>
      <protection locked="0"/>
    </xf>
    <xf numFmtId="0" fontId="17" fillId="38" borderId="11" xfId="0" applyFont="1" applyFill="1" applyBorder="1" applyAlignment="1" applyProtection="1">
      <alignment wrapText="1"/>
      <protection locked="0"/>
    </xf>
    <xf numFmtId="4" fontId="17" fillId="38" borderId="11" xfId="0" applyNumberFormat="1" applyFont="1" applyFill="1" applyBorder="1" applyAlignment="1" applyProtection="1">
      <alignment wrapText="1"/>
      <protection locked="0"/>
    </xf>
    <xf numFmtId="4" fontId="17" fillId="38" borderId="17" xfId="0" applyNumberFormat="1" applyFont="1" applyFill="1" applyBorder="1" applyAlignment="1" applyProtection="1">
      <alignment wrapText="1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right" vertical="center"/>
      <protection locked="0"/>
    </xf>
    <xf numFmtId="4" fontId="17" fillId="26" borderId="11" xfId="0" applyNumberFormat="1" applyFont="1" applyFill="1" applyBorder="1" applyAlignment="1" applyProtection="1">
      <alignment/>
      <protection locked="0"/>
    </xf>
    <xf numFmtId="4" fontId="17" fillId="26" borderId="17" xfId="0" applyNumberFormat="1" applyFont="1" applyFill="1" applyBorder="1" applyAlignment="1" applyProtection="1">
      <alignment/>
      <protection locked="0"/>
    </xf>
    <xf numFmtId="0" fontId="17" fillId="39" borderId="10" xfId="0" applyFont="1" applyFill="1" applyBorder="1" applyAlignment="1" applyProtection="1">
      <alignment horizontal="left" vertical="center"/>
      <protection locked="0"/>
    </xf>
    <xf numFmtId="0" fontId="0" fillId="40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 applyProtection="1">
      <alignment horizontal="right" vertical="center"/>
      <protection locked="0"/>
    </xf>
    <xf numFmtId="0" fontId="17" fillId="39" borderId="14" xfId="0" applyFont="1" applyFill="1" applyBorder="1" applyAlignment="1" applyProtection="1">
      <alignment vertical="center"/>
      <protection locked="0"/>
    </xf>
    <xf numFmtId="4" fontId="17" fillId="40" borderId="11" xfId="0" applyNumberFormat="1" applyFont="1" applyFill="1" applyBorder="1" applyAlignment="1">
      <alignment vertical="center"/>
    </xf>
    <xf numFmtId="0" fontId="17" fillId="41" borderId="10" xfId="0" applyFont="1" applyFill="1" applyBorder="1" applyAlignment="1" applyProtection="1">
      <alignment horizontal="left" vertical="center"/>
      <protection locked="0"/>
    </xf>
    <xf numFmtId="0" fontId="17" fillId="38" borderId="24" xfId="0" applyFont="1" applyFill="1" applyBorder="1" applyAlignment="1" applyProtection="1">
      <alignment horizontal="center" vertical="center"/>
      <protection locked="0"/>
    </xf>
    <xf numFmtId="0" fontId="0" fillId="38" borderId="19" xfId="0" applyFont="1" applyFill="1" applyBorder="1" applyAlignment="1" applyProtection="1">
      <alignment horizontal="right" vertical="center"/>
      <protection locked="0"/>
    </xf>
    <xf numFmtId="0" fontId="17" fillId="41" borderId="11" xfId="0" applyFont="1" applyFill="1" applyBorder="1" applyAlignment="1" applyProtection="1">
      <alignment vertical="center"/>
      <protection locked="0"/>
    </xf>
    <xf numFmtId="4" fontId="17" fillId="38" borderId="11" xfId="0" applyNumberFormat="1" applyFont="1" applyFill="1" applyBorder="1" applyAlignment="1">
      <alignment vertical="center"/>
    </xf>
    <xf numFmtId="4" fontId="17" fillId="38" borderId="11" xfId="0" applyNumberFormat="1" applyFont="1" applyFill="1" applyBorder="1" applyAlignment="1" applyProtection="1">
      <alignment vertical="center"/>
      <protection locked="0"/>
    </xf>
    <xf numFmtId="0" fontId="0" fillId="38" borderId="19" xfId="0" applyFont="1" applyFill="1" applyBorder="1" applyAlignment="1" applyProtection="1">
      <alignment horizontal="center" vertical="center"/>
      <protection locked="0"/>
    </xf>
    <xf numFmtId="0" fontId="17" fillId="41" borderId="0" xfId="0" applyFont="1" applyFill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right" vertical="center"/>
      <protection locked="0"/>
    </xf>
    <xf numFmtId="0" fontId="0" fillId="41" borderId="11" xfId="0" applyFill="1" applyBorder="1" applyAlignment="1" applyProtection="1">
      <alignment horizontal="center" vertical="center"/>
      <protection locked="0"/>
    </xf>
    <xf numFmtId="0" fontId="0" fillId="38" borderId="11" xfId="0" applyFont="1" applyFill="1" applyBorder="1" applyAlignment="1">
      <alignment horizontal="center" vertical="center"/>
    </xf>
    <xf numFmtId="1" fontId="17" fillId="38" borderId="11" xfId="0" applyNumberFormat="1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wrapText="1"/>
    </xf>
    <xf numFmtId="0" fontId="17" fillId="38" borderId="20" xfId="0" applyFont="1" applyFill="1" applyBorder="1" applyAlignment="1">
      <alignment horizontal="center" vertical="center"/>
    </xf>
    <xf numFmtId="1" fontId="17" fillId="38" borderId="20" xfId="0" applyNumberFormat="1" applyFont="1" applyFill="1" applyBorder="1" applyAlignment="1">
      <alignment horizontal="center" vertical="center"/>
    </xf>
    <xf numFmtId="4" fontId="17" fillId="38" borderId="20" xfId="0" applyNumberFormat="1" applyFont="1" applyFill="1" applyBorder="1" applyAlignment="1" applyProtection="1">
      <alignment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0" fontId="17" fillId="41" borderId="22" xfId="0" applyFont="1" applyFill="1" applyBorder="1" applyAlignment="1" applyProtection="1">
      <alignment horizontal="center" vertical="center"/>
      <protection locked="0"/>
    </xf>
    <xf numFmtId="0" fontId="0" fillId="41" borderId="24" xfId="0" applyFill="1" applyBorder="1" applyAlignment="1" applyProtection="1">
      <alignment horizontal="right" vertical="center"/>
      <protection locked="0"/>
    </xf>
    <xf numFmtId="49" fontId="17" fillId="41" borderId="19" xfId="0" applyNumberFormat="1" applyFont="1" applyFill="1" applyBorder="1" applyAlignment="1" applyProtection="1">
      <alignment vertical="center" wrapText="1"/>
      <protection locked="0"/>
    </xf>
    <xf numFmtId="4" fontId="17" fillId="38" borderId="19" xfId="0" applyNumberFormat="1" applyFont="1" applyFill="1" applyBorder="1" applyAlignment="1" applyProtection="1">
      <alignment vertical="center"/>
      <protection locked="0"/>
    </xf>
    <xf numFmtId="0" fontId="0" fillId="38" borderId="15" xfId="0" applyFont="1" applyFill="1" applyBorder="1" applyAlignment="1" applyProtection="1">
      <alignment horizontal="center" vertical="center"/>
      <protection locked="0"/>
    </xf>
    <xf numFmtId="0" fontId="17" fillId="41" borderId="10" xfId="0" applyFont="1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 applyProtection="1">
      <alignment vertical="center"/>
      <protection locked="0"/>
    </xf>
    <xf numFmtId="0" fontId="17" fillId="38" borderId="20" xfId="0" applyFont="1" applyFill="1" applyBorder="1" applyAlignment="1">
      <alignment wrapText="1"/>
    </xf>
    <xf numFmtId="0" fontId="17" fillId="40" borderId="11" xfId="0" applyFont="1" applyFill="1" applyBorder="1" applyAlignment="1" applyProtection="1">
      <alignment horizontal="center" vertical="center"/>
      <protection locked="0"/>
    </xf>
    <xf numFmtId="0" fontId="0" fillId="40" borderId="11" xfId="0" applyFont="1" applyFill="1" applyBorder="1" applyAlignment="1" applyProtection="1">
      <alignment horizontal="center" vertical="center"/>
      <protection locked="0"/>
    </xf>
    <xf numFmtId="0" fontId="17" fillId="40" borderId="11" xfId="0" applyFont="1" applyFill="1" applyBorder="1" applyAlignment="1" applyProtection="1">
      <alignment horizontal="right" vertical="center"/>
      <protection locked="0"/>
    </xf>
    <xf numFmtId="0" fontId="17" fillId="40" borderId="11" xfId="0" applyFont="1" applyFill="1" applyBorder="1" applyAlignment="1" applyProtection="1">
      <alignment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 locked="0"/>
    </xf>
    <xf numFmtId="0" fontId="17" fillId="38" borderId="11" xfId="0" applyFont="1" applyFill="1" applyBorder="1" applyAlignment="1" applyProtection="1">
      <alignment horizontal="center" vertical="center"/>
      <protection locked="0"/>
    </xf>
    <xf numFmtId="0" fontId="17" fillId="41" borderId="11" xfId="0" applyFont="1" applyFill="1" applyBorder="1" applyAlignment="1" applyProtection="1">
      <alignment horizontal="right" vertical="center"/>
      <protection locked="0"/>
    </xf>
    <xf numFmtId="0" fontId="17" fillId="40" borderId="19" xfId="0" applyFont="1" applyFill="1" applyBorder="1" applyAlignment="1" applyProtection="1">
      <alignment horizontal="center" vertical="center"/>
      <protection locked="0"/>
    </xf>
    <xf numFmtId="0" fontId="0" fillId="40" borderId="19" xfId="0" applyFont="1" applyFill="1" applyBorder="1" applyAlignment="1" applyProtection="1">
      <alignment horizontal="center" vertical="center"/>
      <protection locked="0"/>
    </xf>
    <xf numFmtId="0" fontId="17" fillId="39" borderId="19" xfId="0" applyFont="1" applyFill="1" applyBorder="1" applyAlignment="1" applyProtection="1">
      <alignment vertical="center"/>
      <protection locked="0"/>
    </xf>
    <xf numFmtId="4" fontId="17" fillId="40" borderId="19" xfId="0" applyNumberFormat="1" applyFont="1" applyFill="1" applyBorder="1" applyAlignment="1">
      <alignment vertical="center"/>
    </xf>
    <xf numFmtId="0" fontId="0" fillId="41" borderId="11" xfId="0" applyFont="1" applyFill="1" applyBorder="1" applyAlignment="1" applyProtection="1">
      <alignment vertical="center"/>
      <protection locked="0"/>
    </xf>
    <xf numFmtId="4" fontId="0" fillId="38" borderId="11" xfId="0" applyNumberForma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17" fillId="27" borderId="11" xfId="0" applyFont="1" applyFill="1" applyBorder="1" applyAlignment="1">
      <alignment horizontal="center" vertical="center"/>
    </xf>
    <xf numFmtId="1" fontId="17" fillId="27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wrapText="1"/>
    </xf>
    <xf numFmtId="0" fontId="35" fillId="25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1" fontId="29" fillId="42" borderId="11" xfId="0" applyNumberFormat="1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0" fontId="0" fillId="30" borderId="11" xfId="0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30" fillId="35" borderId="11" xfId="0" applyFont="1" applyFill="1" applyBorder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1" fontId="0" fillId="43" borderId="11" xfId="0" applyNumberForma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3" borderId="11" xfId="0" applyNumberFormat="1" applyFont="1" applyFill="1" applyBorder="1" applyAlignment="1">
      <alignment/>
    </xf>
    <xf numFmtId="0" fontId="0" fillId="44" borderId="11" xfId="0" applyFill="1" applyBorder="1" applyAlignment="1">
      <alignment horizontal="center" vertical="center"/>
    </xf>
    <xf numFmtId="1" fontId="29" fillId="44" borderId="11" xfId="0" applyNumberFormat="1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wrapText="1"/>
    </xf>
    <xf numFmtId="4" fontId="17" fillId="44" borderId="11" xfId="0" applyNumberFormat="1" applyFont="1" applyFill="1" applyBorder="1" applyAlignment="1">
      <alignment/>
    </xf>
    <xf numFmtId="0" fontId="29" fillId="44" borderId="11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1" fontId="0" fillId="45" borderId="11" xfId="0" applyNumberFormat="1" applyFill="1" applyBorder="1" applyAlignment="1">
      <alignment horizontal="center" vertical="center"/>
    </xf>
    <xf numFmtId="0" fontId="30" fillId="45" borderId="11" xfId="0" applyFont="1" applyFill="1" applyBorder="1" applyAlignment="1">
      <alignment wrapText="1"/>
    </xf>
    <xf numFmtId="4" fontId="17" fillId="45" borderId="11" xfId="0" applyNumberFormat="1" applyFont="1" applyFill="1" applyBorder="1" applyAlignment="1">
      <alignment/>
    </xf>
    <xf numFmtId="0" fontId="2" fillId="45" borderId="11" xfId="0" applyFont="1" applyFill="1" applyBorder="1" applyAlignment="1">
      <alignment horizontal="center" vertical="center"/>
    </xf>
    <xf numFmtId="1" fontId="2" fillId="45" borderId="11" xfId="0" applyNumberFormat="1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center" vertical="center"/>
    </xf>
    <xf numFmtId="1" fontId="29" fillId="43" borderId="11" xfId="0" applyNumberFormat="1" applyFont="1" applyFill="1" applyBorder="1" applyAlignment="1">
      <alignment horizontal="center" vertical="center"/>
    </xf>
    <xf numFmtId="0" fontId="33" fillId="43" borderId="11" xfId="0" applyFont="1" applyFill="1" applyBorder="1" applyAlignment="1">
      <alignment wrapText="1"/>
    </xf>
    <xf numFmtId="0" fontId="0" fillId="46" borderId="11" xfId="0" applyFill="1" applyBorder="1" applyAlignment="1">
      <alignment horizontal="center" vertical="center"/>
    </xf>
    <xf numFmtId="1" fontId="0" fillId="46" borderId="11" xfId="0" applyNumberFormat="1" applyFill="1" applyBorder="1" applyAlignment="1">
      <alignment horizontal="center" vertical="center"/>
    </xf>
    <xf numFmtId="0" fontId="30" fillId="46" borderId="11" xfId="0" applyFont="1" applyFill="1" applyBorder="1" applyAlignment="1">
      <alignment wrapText="1"/>
    </xf>
    <xf numFmtId="4" fontId="17" fillId="46" borderId="11" xfId="0" applyNumberFormat="1" applyFont="1" applyFill="1" applyBorder="1" applyAlignment="1">
      <alignment/>
    </xf>
    <xf numFmtId="0" fontId="0" fillId="47" borderId="11" xfId="0" applyFont="1" applyFill="1" applyBorder="1" applyAlignment="1">
      <alignment horizontal="center" vertical="center"/>
    </xf>
    <xf numFmtId="1" fontId="0" fillId="47" borderId="11" xfId="0" applyNumberFormat="1" applyFont="1" applyFill="1" applyBorder="1" applyAlignment="1">
      <alignment horizontal="center" vertical="center"/>
    </xf>
    <xf numFmtId="0" fontId="30" fillId="48" borderId="11" xfId="0" applyFont="1" applyFill="1" applyBorder="1" applyAlignment="1">
      <alignment wrapText="1"/>
    </xf>
    <xf numFmtId="0" fontId="29" fillId="42" borderId="11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left" vertical="center"/>
    </xf>
    <xf numFmtId="4" fontId="17" fillId="36" borderId="11" xfId="0" applyNumberFormat="1" applyFont="1" applyFill="1" applyBorder="1" applyAlignment="1">
      <alignment/>
    </xf>
    <xf numFmtId="4" fontId="17" fillId="47" borderId="11" xfId="0" applyNumberFormat="1" applyFont="1" applyFill="1" applyBorder="1" applyAlignment="1">
      <alignment/>
    </xf>
    <xf numFmtId="0" fontId="44" fillId="49" borderId="20" xfId="0" applyFont="1" applyFill="1" applyBorder="1" applyAlignment="1">
      <alignment horizontal="left" vertical="center" wrapText="1"/>
    </xf>
    <xf numFmtId="3" fontId="44" fillId="49" borderId="20" xfId="0" applyNumberFormat="1" applyFont="1" applyFill="1" applyBorder="1" applyAlignment="1">
      <alignment horizontal="right" vertical="center" wrapText="1"/>
    </xf>
    <xf numFmtId="0" fontId="0" fillId="50" borderId="11" xfId="0" applyFont="1" applyFill="1" applyBorder="1" applyAlignment="1">
      <alignment horizontal="center" vertical="center"/>
    </xf>
    <xf numFmtId="1" fontId="0" fillId="50" borderId="11" xfId="0" applyNumberFormat="1" applyFont="1" applyFill="1" applyBorder="1" applyAlignment="1">
      <alignment horizontal="center" vertical="center"/>
    </xf>
    <xf numFmtId="0" fontId="30" fillId="51" borderId="11" xfId="0" applyFont="1" applyFill="1" applyBorder="1" applyAlignment="1">
      <alignment wrapText="1"/>
    </xf>
    <xf numFmtId="4" fontId="17" fillId="50" borderId="11" xfId="0" applyNumberFormat="1" applyFont="1" applyFill="1" applyBorder="1" applyAlignment="1">
      <alignment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4" fillId="0" borderId="22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20" xfId="0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17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17" fillId="0" borderId="20" xfId="0" applyFont="1" applyFill="1" applyBorder="1" applyAlignment="1">
      <alignment/>
    </xf>
    <xf numFmtId="4" fontId="17" fillId="0" borderId="2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4" fontId="0" fillId="0" borderId="33" xfId="0" applyNumberForma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90" zoomScalePageLayoutView="0" workbookViewId="0" topLeftCell="A22">
      <selection activeCell="A2" sqref="A2:H2"/>
    </sheetView>
  </sheetViews>
  <sheetFormatPr defaultColWidth="9.140625" defaultRowHeight="15"/>
  <cols>
    <col min="1" max="1" width="9.57421875" style="0" customWidth="1"/>
    <col min="5" max="5" width="11.421875" style="0" customWidth="1"/>
    <col min="6" max="8" width="15.710937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381" t="s">
        <v>121</v>
      </c>
      <c r="B1" s="381"/>
      <c r="C1" s="381"/>
      <c r="D1" s="381"/>
      <c r="E1" s="381"/>
      <c r="F1" s="381"/>
      <c r="G1" s="381"/>
      <c r="H1" s="381"/>
      <c r="I1" s="1"/>
    </row>
    <row r="2" spans="1:9" ht="42" customHeight="1">
      <c r="A2" s="382" t="s">
        <v>283</v>
      </c>
      <c r="B2" s="382"/>
      <c r="C2" s="382"/>
      <c r="D2" s="382"/>
      <c r="E2" s="382"/>
      <c r="F2" s="382"/>
      <c r="G2" s="382"/>
      <c r="H2" s="382"/>
      <c r="I2" s="1"/>
    </row>
    <row r="3" spans="1:9" ht="34.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.75">
      <c r="A4" s="4" t="s">
        <v>0</v>
      </c>
      <c r="B4" s="4"/>
      <c r="C4" s="5"/>
      <c r="D4" s="5"/>
      <c r="E4" s="5"/>
      <c r="F4" s="5"/>
      <c r="G4" s="5"/>
      <c r="H4" s="5"/>
    </row>
    <row r="5" spans="1:8" ht="15.75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383" t="s">
        <v>1</v>
      </c>
      <c r="B6" s="383"/>
      <c r="C6" s="383"/>
      <c r="D6" s="383"/>
      <c r="E6" s="383"/>
      <c r="F6" s="383"/>
      <c r="G6" s="383"/>
      <c r="H6" s="383"/>
    </row>
    <row r="7" spans="1:8" ht="10.5" customHeight="1">
      <c r="A7" s="6"/>
      <c r="B7" s="6"/>
      <c r="C7" s="6"/>
      <c r="D7" s="6"/>
      <c r="E7" s="6"/>
      <c r="F7" s="6"/>
      <c r="G7" s="6"/>
      <c r="H7" s="6"/>
    </row>
    <row r="8" spans="1:15" ht="28.5" customHeight="1">
      <c r="A8" s="384" t="s">
        <v>122</v>
      </c>
      <c r="B8" s="384"/>
      <c r="C8" s="384"/>
      <c r="D8" s="384"/>
      <c r="E8" s="384"/>
      <c r="F8" s="384"/>
      <c r="G8" s="384"/>
      <c r="H8" s="384"/>
      <c r="I8" s="7"/>
      <c r="J8" s="7"/>
      <c r="K8" s="7"/>
      <c r="L8" s="7"/>
      <c r="M8" s="7"/>
      <c r="N8" s="7"/>
      <c r="O8" s="7"/>
    </row>
    <row r="9" spans="1:15" ht="16.5" customHeight="1">
      <c r="A9" s="8"/>
      <c r="B9" s="8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7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31.5">
      <c r="A11" s="379" t="s">
        <v>2</v>
      </c>
      <c r="B11" s="379"/>
      <c r="C11" s="379"/>
      <c r="D11" s="379"/>
      <c r="E11" s="379"/>
      <c r="F11" s="9" t="s">
        <v>123</v>
      </c>
      <c r="G11" s="9" t="s">
        <v>124</v>
      </c>
      <c r="H11" s="9" t="s">
        <v>125</v>
      </c>
    </row>
    <row r="12" spans="1:8" ht="15.75">
      <c r="A12" s="380" t="s">
        <v>3</v>
      </c>
      <c r="B12" s="380"/>
      <c r="C12" s="380"/>
      <c r="D12" s="380"/>
      <c r="E12" s="380"/>
      <c r="F12" s="10">
        <f>'2. Račun prihoda i rashoda'!E7</f>
        <v>26585000</v>
      </c>
      <c r="G12" s="10">
        <f>'2. Račun prihoda i rashoda'!F7</f>
        <v>42621500</v>
      </c>
      <c r="H12" s="10">
        <f>'2. Račun prihoda i rashoda'!G7</f>
        <v>36378000</v>
      </c>
    </row>
    <row r="13" spans="1:8" ht="15.75">
      <c r="A13" s="380" t="s">
        <v>4</v>
      </c>
      <c r="B13" s="380"/>
      <c r="C13" s="380"/>
      <c r="D13" s="380"/>
      <c r="E13" s="380"/>
      <c r="F13" s="10">
        <v>100000</v>
      </c>
      <c r="G13" s="10">
        <v>10000</v>
      </c>
      <c r="H13" s="10">
        <v>10000</v>
      </c>
    </row>
    <row r="14" spans="1:10" ht="15.75">
      <c r="A14" s="380" t="s">
        <v>5</v>
      </c>
      <c r="B14" s="380"/>
      <c r="C14" s="380"/>
      <c r="D14" s="380"/>
      <c r="E14" s="380"/>
      <c r="F14" s="10">
        <v>4907500</v>
      </c>
      <c r="G14" s="10">
        <v>3266000</v>
      </c>
      <c r="H14" s="10">
        <v>3211000</v>
      </c>
      <c r="J14" s="11"/>
    </row>
    <row r="15" spans="1:12" ht="15.75">
      <c r="A15" s="380" t="s">
        <v>6</v>
      </c>
      <c r="B15" s="380"/>
      <c r="C15" s="380"/>
      <c r="D15" s="380"/>
      <c r="E15" s="380"/>
      <c r="F15" s="10">
        <v>20277500</v>
      </c>
      <c r="G15" s="10">
        <v>38765500</v>
      </c>
      <c r="H15" s="10">
        <v>32577000</v>
      </c>
      <c r="I15" s="11"/>
      <c r="J15" s="11"/>
      <c r="L15" s="11"/>
    </row>
    <row r="16" spans="1:8" ht="15.75">
      <c r="A16" s="380" t="s">
        <v>7</v>
      </c>
      <c r="B16" s="380"/>
      <c r="C16" s="380"/>
      <c r="D16" s="380"/>
      <c r="E16" s="380"/>
      <c r="F16" s="10">
        <f>F12+F13-F14-F15</f>
        <v>1500000</v>
      </c>
      <c r="G16" s="10">
        <f>G12+G13-G14-G15</f>
        <v>600000</v>
      </c>
      <c r="H16" s="10">
        <f>H12+H13-H14-H15</f>
        <v>600000</v>
      </c>
    </row>
    <row r="17" spans="1:8" ht="15">
      <c r="A17" s="385"/>
      <c r="B17" s="385"/>
      <c r="C17" s="385"/>
      <c r="D17" s="385"/>
      <c r="E17" s="385"/>
      <c r="F17" s="385"/>
      <c r="G17" s="385"/>
      <c r="H17" s="385"/>
    </row>
    <row r="18" spans="1:8" ht="15.75">
      <c r="A18" s="379" t="s">
        <v>89</v>
      </c>
      <c r="B18" s="379"/>
      <c r="C18" s="379"/>
      <c r="D18" s="379"/>
      <c r="E18" s="379"/>
      <c r="F18" s="12"/>
      <c r="G18" s="12"/>
      <c r="H18" s="12"/>
    </row>
    <row r="19" spans="1:8" ht="15.75">
      <c r="A19" s="380" t="s">
        <v>8</v>
      </c>
      <c r="B19" s="380"/>
      <c r="C19" s="380"/>
      <c r="D19" s="380"/>
      <c r="E19" s="380"/>
      <c r="F19" s="10">
        <v>0</v>
      </c>
      <c r="G19" s="10">
        <v>0</v>
      </c>
      <c r="H19" s="10">
        <v>0</v>
      </c>
    </row>
    <row r="20" spans="1:8" ht="15.75">
      <c r="A20" s="386" t="s">
        <v>126</v>
      </c>
      <c r="B20" s="387"/>
      <c r="C20" s="387"/>
      <c r="D20" s="387"/>
      <c r="E20" s="388"/>
      <c r="F20" s="10">
        <v>700000</v>
      </c>
      <c r="G20" s="10">
        <v>600000</v>
      </c>
      <c r="H20" s="10">
        <v>600000</v>
      </c>
    </row>
    <row r="21" spans="1:8" ht="15.75">
      <c r="A21" s="380" t="s">
        <v>127</v>
      </c>
      <c r="B21" s="380"/>
      <c r="C21" s="380"/>
      <c r="D21" s="380"/>
      <c r="E21" s="380"/>
      <c r="F21" s="10">
        <v>-700000</v>
      </c>
      <c r="G21" s="10">
        <v>-600000</v>
      </c>
      <c r="H21" s="10">
        <v>-600000</v>
      </c>
    </row>
    <row r="22" spans="1:8" ht="15.75">
      <c r="A22" s="13"/>
      <c r="B22" s="13"/>
      <c r="C22" s="13"/>
      <c r="D22" s="13"/>
      <c r="E22" s="13"/>
      <c r="F22" s="14"/>
      <c r="G22" s="14"/>
      <c r="H22" s="14"/>
    </row>
    <row r="23" spans="1:8" ht="15.75">
      <c r="A23" s="391" t="s">
        <v>128</v>
      </c>
      <c r="B23" s="391"/>
      <c r="C23" s="391"/>
      <c r="D23" s="391"/>
      <c r="E23" s="391"/>
      <c r="F23" s="10"/>
      <c r="G23" s="10"/>
      <c r="H23" s="10"/>
    </row>
    <row r="24" spans="1:8" ht="15.75">
      <c r="A24" s="380" t="s">
        <v>129</v>
      </c>
      <c r="B24" s="380"/>
      <c r="C24" s="380"/>
      <c r="D24" s="380"/>
      <c r="E24" s="380"/>
      <c r="F24" s="10">
        <v>-800000</v>
      </c>
      <c r="G24" s="10">
        <v>0</v>
      </c>
      <c r="H24" s="10">
        <v>0</v>
      </c>
    </row>
    <row r="25" spans="1:8" ht="26.25" customHeight="1">
      <c r="A25" s="392" t="s">
        <v>130</v>
      </c>
      <c r="B25" s="392"/>
      <c r="C25" s="392"/>
      <c r="D25" s="392"/>
      <c r="E25" s="392"/>
      <c r="F25" s="252">
        <v>-800000</v>
      </c>
      <c r="G25" s="252">
        <v>0</v>
      </c>
      <c r="H25" s="252">
        <v>0</v>
      </c>
    </row>
    <row r="26" spans="1:8" ht="26.25" customHeight="1">
      <c r="A26" s="254"/>
      <c r="B26" s="254"/>
      <c r="C26" s="254"/>
      <c r="D26" s="254"/>
      <c r="E26" s="254"/>
      <c r="F26" s="255"/>
      <c r="G26" s="255"/>
      <c r="H26" s="255"/>
    </row>
    <row r="27" spans="1:8" ht="15.75">
      <c r="A27" s="389" t="s">
        <v>131</v>
      </c>
      <c r="B27" s="389"/>
      <c r="C27" s="389"/>
      <c r="D27" s="389"/>
      <c r="E27" s="389"/>
      <c r="F27" s="253">
        <f>F16+F21+F24</f>
        <v>0</v>
      </c>
      <c r="G27" s="253">
        <f>G16+G21+G24</f>
        <v>0</v>
      </c>
      <c r="H27" s="253">
        <f>H16+H21+H24</f>
        <v>0</v>
      </c>
    </row>
    <row r="28" spans="1:8" ht="15">
      <c r="A28" s="15"/>
      <c r="B28" s="15"/>
      <c r="C28" s="15"/>
      <c r="D28" s="15"/>
      <c r="E28" s="15"/>
      <c r="F28" s="16"/>
      <c r="G28" s="16"/>
      <c r="H28" s="16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.75">
      <c r="A30" s="383" t="s">
        <v>9</v>
      </c>
      <c r="B30" s="383"/>
      <c r="C30" s="383"/>
      <c r="D30" s="383"/>
      <c r="E30" s="383"/>
      <c r="F30" s="383"/>
      <c r="G30" s="383"/>
      <c r="H30" s="383"/>
    </row>
    <row r="31" spans="1:8" ht="3.75" customHeight="1">
      <c r="A31" s="5"/>
      <c r="B31" s="5"/>
      <c r="C31" s="5"/>
      <c r="D31" s="5"/>
      <c r="E31" s="5"/>
      <c r="F31" s="5"/>
      <c r="G31" s="5"/>
      <c r="H31" s="5"/>
    </row>
    <row r="32" spans="1:8" ht="29.25" customHeight="1">
      <c r="A32" s="390" t="s">
        <v>132</v>
      </c>
      <c r="B32" s="390"/>
      <c r="C32" s="390"/>
      <c r="D32" s="390"/>
      <c r="E32" s="390"/>
      <c r="F32" s="390"/>
      <c r="G32" s="390"/>
      <c r="H32" s="390"/>
    </row>
  </sheetData>
  <sheetProtection selectLockedCells="1" selectUnlockedCells="1"/>
  <mergeCells count="21">
    <mergeCell ref="A27:E27"/>
    <mergeCell ref="A30:H30"/>
    <mergeCell ref="A32:H32"/>
    <mergeCell ref="A23:E23"/>
    <mergeCell ref="A24:E24"/>
    <mergeCell ref="A25:E25"/>
    <mergeCell ref="A18:E18"/>
    <mergeCell ref="A19:E19"/>
    <mergeCell ref="A21:E21"/>
    <mergeCell ref="A15:E15"/>
    <mergeCell ref="A16:E16"/>
    <mergeCell ref="A17:H17"/>
    <mergeCell ref="A20:E20"/>
    <mergeCell ref="A11:E11"/>
    <mergeCell ref="A12:E12"/>
    <mergeCell ref="A13:E13"/>
    <mergeCell ref="A14:E14"/>
    <mergeCell ref="A1:H1"/>
    <mergeCell ref="A2:H2"/>
    <mergeCell ref="A6:H6"/>
    <mergeCell ref="A8:H8"/>
  </mergeCells>
  <printOptions/>
  <pageMargins left="0.7083333333333334" right="0.7083333333333334" top="0.8597222222222223" bottom="0.7479166666666667" header="0.5118055555555555" footer="0.5118055555555555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zoomScaleSheetLayoutView="100" workbookViewId="0" topLeftCell="A67">
      <selection activeCell="D77" sqref="D77"/>
    </sheetView>
  </sheetViews>
  <sheetFormatPr defaultColWidth="9.140625" defaultRowHeight="15"/>
  <cols>
    <col min="1" max="1" width="3.00390625" style="17" customWidth="1"/>
    <col min="2" max="2" width="3.28125" style="17" customWidth="1"/>
    <col min="3" max="3" width="4.140625" style="17" customWidth="1"/>
    <col min="4" max="4" width="57.421875" style="0" customWidth="1"/>
    <col min="5" max="5" width="15.140625" style="11" customWidth="1"/>
    <col min="6" max="6" width="14.57421875" style="11" customWidth="1"/>
    <col min="7" max="7" width="13.8515625" style="11" customWidth="1"/>
  </cols>
  <sheetData>
    <row r="1" spans="1:7" ht="15.75">
      <c r="A1" s="18" t="s">
        <v>10</v>
      </c>
      <c r="B1" s="19"/>
      <c r="C1" s="19"/>
      <c r="D1" s="5"/>
      <c r="E1" s="20"/>
      <c r="F1" s="20"/>
      <c r="G1" s="20"/>
    </row>
    <row r="2" spans="1:7" ht="15">
      <c r="A2" s="21"/>
      <c r="B2" s="19"/>
      <c r="C2" s="19"/>
      <c r="D2" s="5"/>
      <c r="E2" s="20"/>
      <c r="F2" s="20"/>
      <c r="G2" s="20"/>
    </row>
    <row r="3" spans="1:7" ht="4.5" customHeight="1">
      <c r="A3" s="19"/>
      <c r="B3" s="19"/>
      <c r="C3" s="19"/>
      <c r="D3" s="5"/>
      <c r="E3" s="20"/>
      <c r="F3" s="20"/>
      <c r="G3" s="20"/>
    </row>
    <row r="4" spans="1:7" ht="67.5" customHeight="1">
      <c r="A4" s="22" t="s">
        <v>11</v>
      </c>
      <c r="B4" s="22" t="s">
        <v>12</v>
      </c>
      <c r="C4" s="22" t="s">
        <v>13</v>
      </c>
      <c r="D4" s="23" t="s">
        <v>14</v>
      </c>
      <c r="E4" s="24" t="s">
        <v>153</v>
      </c>
      <c r="F4" s="24" t="s">
        <v>124</v>
      </c>
      <c r="G4" s="145" t="s">
        <v>125</v>
      </c>
    </row>
    <row r="5" spans="1:7" ht="15">
      <c r="A5" s="23">
        <v>1</v>
      </c>
      <c r="B5" s="23">
        <v>2</v>
      </c>
      <c r="C5" s="23">
        <v>3</v>
      </c>
      <c r="D5" s="23">
        <v>4</v>
      </c>
      <c r="E5" s="25">
        <v>5</v>
      </c>
      <c r="F5" s="25">
        <v>6</v>
      </c>
      <c r="G5" s="146">
        <v>7</v>
      </c>
    </row>
    <row r="6" spans="1:7" ht="24" customHeight="1">
      <c r="A6" s="396" t="s">
        <v>159</v>
      </c>
      <c r="B6" s="397"/>
      <c r="C6" s="397"/>
      <c r="D6" s="397"/>
      <c r="E6" s="397"/>
      <c r="F6" s="397"/>
      <c r="G6" s="398"/>
    </row>
    <row r="7" spans="1:7" ht="21.75" customHeight="1">
      <c r="A7" s="26">
        <v>6</v>
      </c>
      <c r="B7" s="27"/>
      <c r="C7" s="27"/>
      <c r="D7" s="28" t="s">
        <v>161</v>
      </c>
      <c r="E7" s="29">
        <f>SUM(E9+E14+E18+E24+E32)</f>
        <v>26585000</v>
      </c>
      <c r="F7" s="29">
        <f>SUM(F9+F14+F18+F24+F32)</f>
        <v>42621500</v>
      </c>
      <c r="G7" s="147">
        <f>SUM(G9+G14+G18+G24+G32)</f>
        <v>36378000</v>
      </c>
    </row>
    <row r="8" spans="1:7" ht="20.25" customHeight="1">
      <c r="A8" s="30"/>
      <c r="B8" s="31"/>
      <c r="C8" s="23"/>
      <c r="D8" s="32" t="s">
        <v>15</v>
      </c>
      <c r="E8" s="33"/>
      <c r="F8" s="33"/>
      <c r="G8" s="148"/>
    </row>
    <row r="9" spans="1:7" ht="15">
      <c r="A9" s="261"/>
      <c r="B9" s="262">
        <v>61</v>
      </c>
      <c r="C9" s="261"/>
      <c r="D9" s="263" t="s">
        <v>16</v>
      </c>
      <c r="E9" s="264">
        <f>SUM(E10:E12)</f>
        <v>2310000</v>
      </c>
      <c r="F9" s="264">
        <v>2346000</v>
      </c>
      <c r="G9" s="265">
        <v>2393000</v>
      </c>
    </row>
    <row r="10" spans="1:7" ht="15">
      <c r="A10" s="34"/>
      <c r="B10" s="34"/>
      <c r="C10" s="35">
        <v>611</v>
      </c>
      <c r="D10" s="36" t="s">
        <v>17</v>
      </c>
      <c r="E10" s="37">
        <v>2200000</v>
      </c>
      <c r="F10" s="38"/>
      <c r="G10" s="149"/>
    </row>
    <row r="11" spans="1:7" ht="15">
      <c r="A11" s="34"/>
      <c r="B11" s="34"/>
      <c r="C11" s="35">
        <v>613</v>
      </c>
      <c r="D11" s="36" t="s">
        <v>18</v>
      </c>
      <c r="E11" s="37">
        <v>80000</v>
      </c>
      <c r="F11" s="38"/>
      <c r="G11" s="149"/>
    </row>
    <row r="12" spans="1:7" ht="15">
      <c r="A12" s="34"/>
      <c r="B12" s="34"/>
      <c r="C12" s="35">
        <v>614</v>
      </c>
      <c r="D12" s="36" t="s">
        <v>19</v>
      </c>
      <c r="E12" s="37">
        <v>30000</v>
      </c>
      <c r="F12" s="38"/>
      <c r="G12" s="149"/>
    </row>
    <row r="13" spans="1:7" ht="19.5" customHeight="1">
      <c r="A13" s="39"/>
      <c r="B13" s="40"/>
      <c r="C13" s="41"/>
      <c r="D13" s="42" t="s">
        <v>133</v>
      </c>
      <c r="E13" s="43"/>
      <c r="F13" s="43"/>
      <c r="G13" s="150"/>
    </row>
    <row r="14" spans="1:7" ht="15">
      <c r="A14" s="266"/>
      <c r="B14" s="267">
        <v>63</v>
      </c>
      <c r="C14" s="268"/>
      <c r="D14" s="269" t="s">
        <v>20</v>
      </c>
      <c r="E14" s="196">
        <f>SUM(E15:E17)</f>
        <v>23673000</v>
      </c>
      <c r="F14" s="196">
        <f>SUM(F15:F17)</f>
        <v>39683500</v>
      </c>
      <c r="G14" s="270">
        <f>SUM(G15:G17)</f>
        <v>33385000</v>
      </c>
    </row>
    <row r="15" spans="1:7" ht="15">
      <c r="A15" s="44"/>
      <c r="B15" s="44"/>
      <c r="C15" s="35">
        <v>633</v>
      </c>
      <c r="D15" s="36" t="s">
        <v>21</v>
      </c>
      <c r="E15" s="45">
        <v>8393500</v>
      </c>
      <c r="F15" s="45">
        <v>11764900</v>
      </c>
      <c r="G15" s="151">
        <v>9363000</v>
      </c>
    </row>
    <row r="16" spans="1:7" ht="15">
      <c r="A16" s="44"/>
      <c r="B16" s="44"/>
      <c r="C16" s="35">
        <v>634</v>
      </c>
      <c r="D16" s="36" t="s">
        <v>22</v>
      </c>
      <c r="E16" s="45">
        <v>148000</v>
      </c>
      <c r="F16" s="45">
        <v>150000</v>
      </c>
      <c r="G16" s="151">
        <v>150000</v>
      </c>
    </row>
    <row r="17" spans="1:7" ht="30">
      <c r="A17" s="44"/>
      <c r="B17" s="44"/>
      <c r="C17" s="35">
        <v>638</v>
      </c>
      <c r="D17" s="46" t="s">
        <v>23</v>
      </c>
      <c r="E17" s="45">
        <v>15131500</v>
      </c>
      <c r="F17" s="45">
        <v>27768600</v>
      </c>
      <c r="G17" s="151">
        <v>23872000</v>
      </c>
    </row>
    <row r="18" spans="1:7" ht="15">
      <c r="A18" s="266"/>
      <c r="B18" s="267">
        <v>64</v>
      </c>
      <c r="C18" s="268"/>
      <c r="D18" s="263" t="s">
        <v>24</v>
      </c>
      <c r="E18" s="196">
        <f>SUM(E20:E23)</f>
        <v>137000</v>
      </c>
      <c r="F18" s="196">
        <v>118000</v>
      </c>
      <c r="G18" s="270">
        <v>120000</v>
      </c>
    </row>
    <row r="19" spans="1:7" ht="18.75" customHeight="1">
      <c r="A19" s="40"/>
      <c r="B19" s="47"/>
      <c r="C19" s="48"/>
      <c r="D19" s="42" t="s">
        <v>15</v>
      </c>
      <c r="E19" s="49"/>
      <c r="F19" s="49"/>
      <c r="G19" s="152"/>
    </row>
    <row r="20" spans="1:7" ht="15">
      <c r="A20" s="44"/>
      <c r="B20" s="44"/>
      <c r="C20" s="35">
        <v>641</v>
      </c>
      <c r="D20" s="36" t="s">
        <v>25</v>
      </c>
      <c r="E20" s="50">
        <v>5000</v>
      </c>
      <c r="F20" s="50"/>
      <c r="G20" s="153"/>
    </row>
    <row r="21" spans="1:7" ht="15">
      <c r="A21" s="44"/>
      <c r="B21" s="44"/>
      <c r="C21" s="35">
        <v>642</v>
      </c>
      <c r="D21" s="36" t="s">
        <v>26</v>
      </c>
      <c r="E21" s="50">
        <v>102000</v>
      </c>
      <c r="F21" s="50"/>
      <c r="G21" s="153"/>
    </row>
    <row r="22" spans="1:7" s="53" customFormat="1" ht="20.25" customHeight="1">
      <c r="A22" s="39"/>
      <c r="B22" s="39"/>
      <c r="C22" s="51"/>
      <c r="D22" s="42" t="s">
        <v>134</v>
      </c>
      <c r="E22" s="52"/>
      <c r="F22" s="52"/>
      <c r="G22" s="154"/>
    </row>
    <row r="23" spans="1:7" s="53" customFormat="1" ht="15">
      <c r="A23" s="39"/>
      <c r="B23" s="39"/>
      <c r="C23" s="54">
        <v>642</v>
      </c>
      <c r="D23" s="55" t="s">
        <v>26</v>
      </c>
      <c r="E23" s="56">
        <v>30000</v>
      </c>
      <c r="F23" s="52"/>
      <c r="G23" s="154"/>
    </row>
    <row r="24" spans="1:7" ht="30">
      <c r="A24" s="266"/>
      <c r="B24" s="267">
        <v>65</v>
      </c>
      <c r="C24" s="268"/>
      <c r="D24" s="269" t="s">
        <v>28</v>
      </c>
      <c r="E24" s="196">
        <f>SUM(E26:E31)</f>
        <v>455000</v>
      </c>
      <c r="F24" s="196">
        <v>464000</v>
      </c>
      <c r="G24" s="270">
        <v>470000</v>
      </c>
    </row>
    <row r="25" spans="1:7" ht="18.75" customHeight="1">
      <c r="A25" s="40"/>
      <c r="B25" s="39"/>
      <c r="C25" s="41"/>
      <c r="D25" s="57" t="s">
        <v>134</v>
      </c>
      <c r="E25" s="49"/>
      <c r="F25" s="49"/>
      <c r="G25" s="152"/>
    </row>
    <row r="26" spans="1:7" ht="15">
      <c r="A26" s="44"/>
      <c r="B26" s="44"/>
      <c r="C26" s="35">
        <v>651</v>
      </c>
      <c r="D26" s="36" t="s">
        <v>29</v>
      </c>
      <c r="E26" s="50">
        <v>150000</v>
      </c>
      <c r="F26" s="50"/>
      <c r="G26" s="153"/>
    </row>
    <row r="27" spans="1:7" ht="15">
      <c r="A27" s="44"/>
      <c r="B27" s="44"/>
      <c r="C27" s="35"/>
      <c r="D27" s="32" t="s">
        <v>15</v>
      </c>
      <c r="E27" s="50"/>
      <c r="F27" s="50"/>
      <c r="G27" s="153"/>
    </row>
    <row r="28" spans="1:7" ht="15">
      <c r="A28" s="44"/>
      <c r="B28" s="44"/>
      <c r="C28" s="35">
        <v>652</v>
      </c>
      <c r="D28" s="36" t="s">
        <v>30</v>
      </c>
      <c r="E28" s="50">
        <v>5000</v>
      </c>
      <c r="F28" s="50"/>
      <c r="G28" s="153"/>
    </row>
    <row r="29" spans="1:7" ht="15">
      <c r="A29" s="44"/>
      <c r="B29" s="44"/>
      <c r="C29" s="35"/>
      <c r="D29" s="32" t="s">
        <v>134</v>
      </c>
      <c r="E29" s="50"/>
      <c r="F29" s="50"/>
      <c r="G29" s="153"/>
    </row>
    <row r="30" spans="1:7" ht="15">
      <c r="A30" s="44"/>
      <c r="B30" s="44"/>
      <c r="C30" s="35">
        <v>652</v>
      </c>
      <c r="D30" s="36" t="s">
        <v>30</v>
      </c>
      <c r="E30" s="50">
        <v>150000</v>
      </c>
      <c r="F30" s="50"/>
      <c r="G30" s="153"/>
    </row>
    <row r="31" spans="1:7" ht="15">
      <c r="A31" s="44"/>
      <c r="B31" s="44"/>
      <c r="C31" s="35">
        <v>653</v>
      </c>
      <c r="D31" s="36" t="s">
        <v>31</v>
      </c>
      <c r="E31" s="50">
        <v>150000</v>
      </c>
      <c r="F31" s="50"/>
      <c r="G31" s="153"/>
    </row>
    <row r="32" spans="1:7" ht="30">
      <c r="A32" s="271"/>
      <c r="B32" s="271">
        <v>66</v>
      </c>
      <c r="C32" s="272"/>
      <c r="D32" s="273" t="s">
        <v>137</v>
      </c>
      <c r="E32" s="274">
        <v>10000</v>
      </c>
      <c r="F32" s="274">
        <v>10000</v>
      </c>
      <c r="G32" s="275">
        <v>10000</v>
      </c>
    </row>
    <row r="33" spans="1:7" ht="15">
      <c r="A33" s="44"/>
      <c r="B33" s="44"/>
      <c r="C33" s="35"/>
      <c r="D33" s="32" t="s">
        <v>136</v>
      </c>
      <c r="E33" s="50"/>
      <c r="F33" s="50"/>
      <c r="G33" s="153"/>
    </row>
    <row r="34" spans="1:7" ht="15">
      <c r="A34" s="44"/>
      <c r="B34" s="44"/>
      <c r="C34" s="35">
        <v>663</v>
      </c>
      <c r="D34" s="36" t="s">
        <v>135</v>
      </c>
      <c r="E34" s="50">
        <v>10000</v>
      </c>
      <c r="F34" s="50"/>
      <c r="G34" s="153"/>
    </row>
    <row r="35" spans="1:7" ht="30" customHeight="1">
      <c r="A35" s="393" t="s">
        <v>160</v>
      </c>
      <c r="B35" s="394"/>
      <c r="C35" s="394"/>
      <c r="D35" s="394"/>
      <c r="E35" s="394"/>
      <c r="F35" s="394"/>
      <c r="G35" s="395"/>
    </row>
    <row r="36" spans="1:7" ht="21" customHeight="1">
      <c r="A36" s="58">
        <v>7</v>
      </c>
      <c r="B36" s="58"/>
      <c r="C36" s="59"/>
      <c r="D36" s="28" t="s">
        <v>26</v>
      </c>
      <c r="E36" s="60">
        <v>100000</v>
      </c>
      <c r="F36" s="60">
        <v>10000</v>
      </c>
      <c r="G36" s="155">
        <v>10000</v>
      </c>
    </row>
    <row r="37" spans="1:7" ht="18" customHeight="1">
      <c r="A37" s="276"/>
      <c r="B37" s="276">
        <v>71</v>
      </c>
      <c r="C37" s="277"/>
      <c r="D37" s="263" t="s">
        <v>32</v>
      </c>
      <c r="E37" s="278">
        <v>100000</v>
      </c>
      <c r="F37" s="278">
        <v>10000</v>
      </c>
      <c r="G37" s="279">
        <v>10000</v>
      </c>
    </row>
    <row r="38" spans="1:7" ht="29.25" customHeight="1">
      <c r="A38" s="231"/>
      <c r="B38" s="231"/>
      <c r="C38" s="232"/>
      <c r="D38" s="331" t="s">
        <v>173</v>
      </c>
      <c r="E38" s="233"/>
      <c r="F38" s="233"/>
      <c r="G38" s="234"/>
    </row>
    <row r="39" spans="1:7" ht="18.75" customHeight="1">
      <c r="A39" s="31"/>
      <c r="B39" s="31"/>
      <c r="C39" s="61">
        <v>711</v>
      </c>
      <c r="D39" s="62" t="s">
        <v>33</v>
      </c>
      <c r="E39" s="63">
        <v>100000</v>
      </c>
      <c r="F39" s="63"/>
      <c r="G39" s="156"/>
    </row>
    <row r="40" spans="1:7" ht="32.25" customHeight="1">
      <c r="A40" s="399" t="s">
        <v>34</v>
      </c>
      <c r="B40" s="400"/>
      <c r="C40" s="400"/>
      <c r="D40" s="400"/>
      <c r="E40" s="400"/>
      <c r="F40" s="400"/>
      <c r="G40" s="401"/>
    </row>
    <row r="41" spans="1:7" ht="19.5" customHeight="1">
      <c r="A41" s="280">
        <v>3</v>
      </c>
      <c r="B41" s="281"/>
      <c r="C41" s="282"/>
      <c r="D41" s="283" t="s">
        <v>35</v>
      </c>
      <c r="E41" s="284">
        <f>E42+E46+E52+E54+E57+E59+E61</f>
        <v>4907500</v>
      </c>
      <c r="F41" s="284">
        <f>F42+F46+F52+F54+F57+F59+F61</f>
        <v>3266000</v>
      </c>
      <c r="G41" s="284">
        <f>G42+G46+G52+G54+G57+G59+G61</f>
        <v>3211000</v>
      </c>
    </row>
    <row r="42" spans="1:7" ht="15">
      <c r="A42" s="285"/>
      <c r="B42" s="286">
        <v>31</v>
      </c>
      <c r="C42" s="287"/>
      <c r="D42" s="288" t="s">
        <v>36</v>
      </c>
      <c r="E42" s="289">
        <f>SUM(E43:E45)</f>
        <v>459000</v>
      </c>
      <c r="F42" s="290">
        <f>(SUMIF('3. Posebni dio'!$B$7:$B$443,'2. Račun prihoda i rashoda'!$B42,'3. Posebni dio'!F$7:F$443))</f>
        <v>459000</v>
      </c>
      <c r="G42" s="290">
        <f>(SUMIF('3. Posebni dio'!$B$7:$B$443,'2. Račun prihoda i rashoda'!$B42,'3. Posebni dio'!G$7:G$443))</f>
        <v>459000</v>
      </c>
    </row>
    <row r="43" spans="1:7" ht="15">
      <c r="A43" s="68"/>
      <c r="B43" s="23"/>
      <c r="C43" s="69">
        <v>311</v>
      </c>
      <c r="D43" s="70" t="s">
        <v>37</v>
      </c>
      <c r="E43" s="71">
        <f>(SUMIF('3. Posebni dio'!$C$7:$C$443,'2. Račun prihoda i rashoda'!$C43,'3. Posebni dio'!$E$7:$E$443))</f>
        <v>387000</v>
      </c>
      <c r="F43" s="71"/>
      <c r="G43" s="71"/>
    </row>
    <row r="44" spans="1:7" ht="15">
      <c r="A44" s="72"/>
      <c r="B44" s="73"/>
      <c r="C44" s="69">
        <v>312</v>
      </c>
      <c r="D44" s="70" t="s">
        <v>38</v>
      </c>
      <c r="E44" s="71">
        <f>(SUMIF('3. Posebni dio'!$C$7:$C$443,'2. Račun prihoda i rashoda'!$C44,'3. Posebni dio'!$E$7:$E$443))</f>
        <v>5000</v>
      </c>
      <c r="F44" s="71"/>
      <c r="G44" s="71"/>
    </row>
    <row r="45" spans="1:7" ht="15">
      <c r="A45" s="72"/>
      <c r="B45" s="73"/>
      <c r="C45" s="69">
        <v>313</v>
      </c>
      <c r="D45" s="70" t="s">
        <v>39</v>
      </c>
      <c r="E45" s="71">
        <f>(SUMIF('3. Posebni dio'!$C$7:$C$443,'2. Račun prihoda i rashoda'!$C45,'3. Posebni dio'!$E$7:$E$443))</f>
        <v>67000</v>
      </c>
      <c r="F45" s="71"/>
      <c r="G45" s="71"/>
    </row>
    <row r="46" spans="1:7" ht="15">
      <c r="A46" s="291"/>
      <c r="B46" s="292">
        <v>32</v>
      </c>
      <c r="C46" s="293"/>
      <c r="D46" s="288" t="s">
        <v>40</v>
      </c>
      <c r="E46" s="290">
        <f>(SUMIF('3. Posebni dio'!$B$7:$B$443,'2. Račun prihoda i rashoda'!$B46,'3. Posebni dio'!E$7:E$443))</f>
        <v>1660000</v>
      </c>
      <c r="F46" s="290">
        <f>(SUMIF('3. Posebni dio'!$B$7:$B$443,'2. Račun prihoda i rashoda'!$B46,'3. Posebni dio'!F$7:F$443))</f>
        <v>1610500</v>
      </c>
      <c r="G46" s="290">
        <f>(SUMIF('3. Posebni dio'!$B$7:$B$443,'2. Račun prihoda i rashoda'!$B46,'3. Posebni dio'!G$7:G$443))</f>
        <v>1550500</v>
      </c>
    </row>
    <row r="47" spans="1:7" ht="15">
      <c r="A47" s="23"/>
      <c r="B47" s="23"/>
      <c r="C47" s="69">
        <v>321</v>
      </c>
      <c r="D47" s="70" t="s">
        <v>41</v>
      </c>
      <c r="E47" s="71">
        <f>(SUMIF('3. Posebni dio'!$C$7:$C$443,'2. Račun prihoda i rashoda'!$C47,'3. Posebni dio'!$E$7:$E$443))</f>
        <v>17000</v>
      </c>
      <c r="F47" s="71"/>
      <c r="G47" s="71"/>
    </row>
    <row r="48" spans="1:7" ht="15">
      <c r="A48" s="23"/>
      <c r="B48" s="23"/>
      <c r="C48" s="69">
        <v>322</v>
      </c>
      <c r="D48" s="70" t="s">
        <v>42</v>
      </c>
      <c r="E48" s="71">
        <f>(SUMIF('3. Posebni dio'!$C$7:$C$443,'2. Račun prihoda i rashoda'!C48,'3. Posebni dio'!$E$7:$E$443))</f>
        <v>186000</v>
      </c>
      <c r="F48" s="71"/>
      <c r="G48" s="71"/>
    </row>
    <row r="49" spans="1:7" ht="15">
      <c r="A49" s="23"/>
      <c r="B49" s="23"/>
      <c r="C49" s="69">
        <v>323</v>
      </c>
      <c r="D49" s="70" t="s">
        <v>43</v>
      </c>
      <c r="E49" s="71">
        <f>(SUMIF('3. Posebni dio'!$C$7:$C$443,'2. Račun prihoda i rashoda'!C49,'3. Posebni dio'!$E$7:$E$443))</f>
        <v>1196000</v>
      </c>
      <c r="F49" s="71"/>
      <c r="G49" s="71"/>
    </row>
    <row r="50" spans="1:7" ht="15">
      <c r="A50" s="23"/>
      <c r="B50" s="23"/>
      <c r="C50" s="69">
        <v>324</v>
      </c>
      <c r="D50" s="70" t="s">
        <v>44</v>
      </c>
      <c r="E50" s="71">
        <f>(SUMIF('3. Posebni dio'!$C$7:$C$443,'2. Račun prihoda i rashoda'!C50,'3. Posebni dio'!$E$7:$E$443))</f>
        <v>21000</v>
      </c>
      <c r="F50" s="71"/>
      <c r="G50" s="71"/>
    </row>
    <row r="51" spans="1:7" ht="15">
      <c r="A51" s="23"/>
      <c r="B51" s="23"/>
      <c r="C51" s="69">
        <v>329</v>
      </c>
      <c r="D51" s="70" t="s">
        <v>45</v>
      </c>
      <c r="E51" s="71">
        <f>(SUMIF('3. Posebni dio'!$C$7:$C$443,'2. Račun prihoda i rashoda'!C51,'3. Posebni dio'!$E$7:$E$443))</f>
        <v>240000</v>
      </c>
      <c r="F51" s="71"/>
      <c r="G51" s="71"/>
    </row>
    <row r="52" spans="1:7" ht="15">
      <c r="A52" s="294"/>
      <c r="B52" s="292">
        <v>34</v>
      </c>
      <c r="C52" s="293"/>
      <c r="D52" s="288" t="s">
        <v>46</v>
      </c>
      <c r="E52" s="289">
        <f>SUM(E53:E53)</f>
        <v>16000</v>
      </c>
      <c r="F52" s="290">
        <f>(SUMIF('3. Posebni dio'!$B$7:$B$443,'2. Račun prihoda i rashoda'!$B52,'3. Posebni dio'!F$7:F$443))</f>
        <v>16000</v>
      </c>
      <c r="G52" s="290">
        <f>(SUMIF('3. Posebni dio'!$B$7:$B$443,'2. Račun prihoda i rashoda'!$B52,'3. Posebni dio'!G$7:G$443))</f>
        <v>16000</v>
      </c>
    </row>
    <row r="53" spans="1:7" ht="15">
      <c r="A53" s="74"/>
      <c r="B53" s="75"/>
      <c r="C53" s="76">
        <v>343</v>
      </c>
      <c r="D53" s="70" t="s">
        <v>47</v>
      </c>
      <c r="E53" s="71">
        <f>(SUMIF('3. Posebni dio'!$C$7:$C$443,'2. Račun prihoda i rashoda'!C53,'3. Posebni dio'!$E$7:$E$443))</f>
        <v>16000</v>
      </c>
      <c r="F53" s="71"/>
      <c r="G53" s="71"/>
    </row>
    <row r="54" spans="1:7" ht="15">
      <c r="A54" s="295"/>
      <c r="B54" s="296">
        <v>35</v>
      </c>
      <c r="C54" s="297"/>
      <c r="D54" s="298" t="s">
        <v>92</v>
      </c>
      <c r="E54" s="290">
        <f>(SUMIF('3. Posebni dio'!$B$7:$B$443,'2. Račun prihoda i rashoda'!$B54,'3. Posebni dio'!E$7:E$443))</f>
        <v>120000</v>
      </c>
      <c r="F54" s="290">
        <f>(SUMIF('3. Posebni dio'!$B$7:$B$443,'2. Račun prihoda i rashoda'!$B54,'3. Posebni dio'!F$7:F$443))</f>
        <v>120000</v>
      </c>
      <c r="G54" s="290">
        <f>(SUMIF('3. Posebni dio'!$B$7:$B$443,'2. Račun prihoda i rashoda'!$B54,'3. Posebni dio'!G$7:G$443))</f>
        <v>120000</v>
      </c>
    </row>
    <row r="55" spans="1:7" ht="15">
      <c r="A55" s="257"/>
      <c r="B55" s="258"/>
      <c r="C55" s="258">
        <v>351</v>
      </c>
      <c r="D55" s="310" t="s">
        <v>93</v>
      </c>
      <c r="E55" s="311">
        <f>(SUMIF('3. Posebni dio'!$C$7:$C$443,'2. Račun prihoda i rashoda'!C55,'3. Posebni dio'!$E$7:$E$443))</f>
        <v>20000</v>
      </c>
      <c r="F55" s="311"/>
      <c r="G55" s="311"/>
    </row>
    <row r="56" spans="1:7" ht="30">
      <c r="A56" s="259"/>
      <c r="B56" s="260"/>
      <c r="C56" s="260">
        <v>352</v>
      </c>
      <c r="D56" s="312" t="s">
        <v>143</v>
      </c>
      <c r="E56" s="313">
        <f>(SUMIF('3. Posebni dio'!$C$7:$C$443,'2. Račun prihoda i rashoda'!C56,'3. Posebni dio'!$E$7:$E$443))</f>
        <v>100000</v>
      </c>
      <c r="F56" s="313"/>
      <c r="G56" s="313"/>
    </row>
    <row r="57" spans="1:7" ht="15">
      <c r="A57" s="299"/>
      <c r="B57" s="300">
        <v>36</v>
      </c>
      <c r="C57" s="300"/>
      <c r="D57" s="314" t="s">
        <v>158</v>
      </c>
      <c r="E57" s="301">
        <f>(SUMIF('3. Posebni dio'!$B$7:$B$443,'2. Račun prihoda i rashoda'!$B57,'3. Posebni dio'!E$7:E$443))</f>
        <v>7000</v>
      </c>
      <c r="F57" s="301">
        <f>(SUMIF('3. Posebni dio'!$B$7:$B$443,'2. Račun prihoda i rashoda'!$B57,'3. Posebni dio'!F$7:F$443))</f>
        <v>10000</v>
      </c>
      <c r="G57" s="301">
        <f>(SUMIF('3. Posebni dio'!$B$7:$B$443,'2. Račun prihoda i rashoda'!$B57,'3. Posebni dio'!G$7:G$443))</f>
        <v>10000</v>
      </c>
    </row>
    <row r="58" spans="1:7" ht="15">
      <c r="A58" s="259"/>
      <c r="B58" s="260"/>
      <c r="C58" s="260">
        <v>366</v>
      </c>
      <c r="D58" s="312" t="s">
        <v>157</v>
      </c>
      <c r="E58" s="313">
        <f>(SUMIF('3. Posebni dio'!$C$7:$C$443,'2. Račun prihoda i rashoda'!C58,'3. Posebni dio'!$E$7:$E$443))</f>
        <v>7000</v>
      </c>
      <c r="F58" s="313"/>
      <c r="G58" s="313"/>
    </row>
    <row r="59" spans="1:7" ht="30">
      <c r="A59" s="302"/>
      <c r="B59" s="303">
        <v>37</v>
      </c>
      <c r="C59" s="304"/>
      <c r="D59" s="305" t="s">
        <v>48</v>
      </c>
      <c r="E59" s="306">
        <f>(SUMIF('3. Posebni dio'!$B$7:$B$443,'2. Račun prihoda i rashoda'!$B59,'3. Posebni dio'!E$7:E$443))</f>
        <v>263000</v>
      </c>
      <c r="F59" s="306">
        <f>(SUMIF('3. Posebni dio'!$B$7:$B$443,'2. Račun prihoda i rashoda'!$B59,'3. Posebni dio'!F$7:F$443))</f>
        <v>263000</v>
      </c>
      <c r="G59" s="306">
        <f>(SUMIF('3. Posebni dio'!$B$7:$B$443,'2. Račun prihoda i rashoda'!$B59,'3. Posebni dio'!G$7:G$443))</f>
        <v>263000</v>
      </c>
    </row>
    <row r="60" spans="1:7" ht="15">
      <c r="A60" s="74"/>
      <c r="B60" s="77"/>
      <c r="C60" s="76">
        <v>372</v>
      </c>
      <c r="D60" s="70" t="s">
        <v>49</v>
      </c>
      <c r="E60" s="71">
        <f>(SUMIF('3. Posebni dio'!$C$7:$C$443,'2. Račun prihoda i rashoda'!C60,'3. Posebni dio'!$E$7:$E$443))</f>
        <v>263000</v>
      </c>
      <c r="F60" s="71"/>
      <c r="G60" s="71"/>
    </row>
    <row r="61" spans="1:7" ht="15">
      <c r="A61" s="307"/>
      <c r="B61" s="308">
        <v>38</v>
      </c>
      <c r="C61" s="309"/>
      <c r="D61" s="288" t="s">
        <v>50</v>
      </c>
      <c r="E61" s="290">
        <f>(SUMIF('3. Posebni dio'!$B$7:$B$443,'2. Račun prihoda i rashoda'!$B61,'3. Posebni dio'!E$7:E$443))</f>
        <v>2382500</v>
      </c>
      <c r="F61" s="290">
        <f>(SUMIF('3. Posebni dio'!$B$7:$B$443,'2. Račun prihoda i rashoda'!$B61,'3. Posebni dio'!F$7:F$443))</f>
        <v>787500</v>
      </c>
      <c r="G61" s="290">
        <f>(SUMIF('3. Posebni dio'!$B$7:$B$443,'2. Račun prihoda i rashoda'!$B61,'3. Posebni dio'!G$7:G$443))</f>
        <v>792500</v>
      </c>
    </row>
    <row r="62" spans="1:7" ht="15">
      <c r="A62" s="74"/>
      <c r="B62" s="77"/>
      <c r="C62" s="76">
        <v>381</v>
      </c>
      <c r="D62" s="70" t="s">
        <v>51</v>
      </c>
      <c r="E62" s="71">
        <f>(SUMIF('3. Posebni dio'!$C$7:$C$443,'2. Račun prihoda i rashoda'!C62,'3. Posebni dio'!$E$7:$E$443))</f>
        <v>622500</v>
      </c>
      <c r="F62" s="71"/>
      <c r="G62" s="71"/>
    </row>
    <row r="63" spans="1:7" ht="15">
      <c r="A63" s="64"/>
      <c r="B63" s="77"/>
      <c r="C63" s="65">
        <v>382</v>
      </c>
      <c r="D63" s="79" t="s">
        <v>151</v>
      </c>
      <c r="E63" s="71">
        <f>(SUMIF('3. Posebni dio'!$C$7:$C$443,'2. Račun prihoda i rashoda'!C63,'3. Posebni dio'!$E$7:$E$443))</f>
        <v>160000</v>
      </c>
      <c r="F63" s="71"/>
      <c r="G63" s="71"/>
    </row>
    <row r="64" spans="1:7" ht="17.25" customHeight="1">
      <c r="A64" s="66"/>
      <c r="B64" s="77"/>
      <c r="C64" s="67">
        <v>386</v>
      </c>
      <c r="D64" s="12" t="s">
        <v>156</v>
      </c>
      <c r="E64" s="71">
        <f>(SUMIF('3. Posebni dio'!$C$7:$C$443,'2. Račun prihoda i rashoda'!C64,'3. Posebni dio'!$E$7:$E$443))</f>
        <v>1600000</v>
      </c>
      <c r="F64" s="71"/>
      <c r="G64" s="71"/>
    </row>
    <row r="65" spans="1:7" ht="30" customHeight="1">
      <c r="A65" s="396" t="s">
        <v>52</v>
      </c>
      <c r="B65" s="402"/>
      <c r="C65" s="402"/>
      <c r="D65" s="402"/>
      <c r="E65" s="402"/>
      <c r="F65" s="402"/>
      <c r="G65" s="403"/>
    </row>
    <row r="66" spans="1:7" ht="18.75" customHeight="1">
      <c r="A66" s="315">
        <v>4</v>
      </c>
      <c r="B66" s="316"/>
      <c r="C66" s="317"/>
      <c r="D66" s="318" t="s">
        <v>53</v>
      </c>
      <c r="E66" s="284">
        <f>E67+E69</f>
        <v>20277500</v>
      </c>
      <c r="F66" s="284">
        <f>F67+F69</f>
        <v>38765500</v>
      </c>
      <c r="G66" s="284">
        <f>G67+G69</f>
        <v>32577000</v>
      </c>
    </row>
    <row r="67" spans="1:7" ht="15">
      <c r="A67" s="319"/>
      <c r="B67" s="320">
        <v>41</v>
      </c>
      <c r="C67" s="321"/>
      <c r="D67" s="288" t="s">
        <v>54</v>
      </c>
      <c r="E67" s="290">
        <f>(SUMIF('3. Posebni dio'!$B$7:$B$443,'2. Račun prihoda i rashoda'!$B67,'3. Posebni dio'!E$7:E$443))</f>
        <v>1285000</v>
      </c>
      <c r="F67" s="290">
        <f>(SUMIF('3. Posebni dio'!$B$7:$B$443,'2. Račun prihoda i rashoda'!$B67,'3. Posebni dio'!F$7:F$443))</f>
        <v>1080000</v>
      </c>
      <c r="G67" s="290">
        <f>(SUMIF('3. Posebni dio'!$B$7:$B$443,'2. Račun prihoda i rashoda'!$B67,'3. Posebni dio'!G$7:G$443))</f>
        <v>1030000</v>
      </c>
    </row>
    <row r="68" spans="1:7" ht="15">
      <c r="A68" s="23"/>
      <c r="B68" s="23"/>
      <c r="C68" s="69">
        <v>411</v>
      </c>
      <c r="D68" s="70" t="s">
        <v>55</v>
      </c>
      <c r="E68" s="71">
        <f>(SUMIF('3. Posebni dio'!$C$7:$C$443,'2. Račun prihoda i rashoda'!C68,'3. Posebni dio'!$E$7:$E$443))</f>
        <v>1285000</v>
      </c>
      <c r="F68" s="71"/>
      <c r="G68" s="71"/>
    </row>
    <row r="69" spans="1:7" ht="21.75" customHeight="1">
      <c r="A69" s="319"/>
      <c r="B69" s="320">
        <v>42</v>
      </c>
      <c r="C69" s="321"/>
      <c r="D69" s="288" t="s">
        <v>56</v>
      </c>
      <c r="E69" s="289">
        <f>(SUMIF('3. Posebni dio'!$B$7:$B$443,'2. Račun prihoda i rashoda'!$B69,'3. Posebni dio'!E$7:E$443))</f>
        <v>18992500</v>
      </c>
      <c r="F69" s="290">
        <f>(SUMIF('3. Posebni dio'!$B$7:$B$443,'2. Račun prihoda i rashoda'!$B69,'3. Posebni dio'!F$7:F$443))</f>
        <v>37685500</v>
      </c>
      <c r="G69" s="290">
        <f>(SUMIF('3. Posebni dio'!$B$7:$B$443,'2. Račun prihoda i rashoda'!$B69,'3. Posebni dio'!G$7:G$443))</f>
        <v>31547000</v>
      </c>
    </row>
    <row r="70" spans="1:7" ht="15">
      <c r="A70" s="23"/>
      <c r="B70" s="23"/>
      <c r="C70" s="69">
        <v>421</v>
      </c>
      <c r="D70" s="70" t="s">
        <v>57</v>
      </c>
      <c r="E70" s="71">
        <f>(SUMIF('3. Posebni dio'!$C$7:$C$443,'2. Račun prihoda i rashoda'!C70,'3. Posebni dio'!$E$7:$E$443))</f>
        <v>17095500</v>
      </c>
      <c r="F70" s="71"/>
      <c r="G70" s="71"/>
    </row>
    <row r="71" spans="1:7" ht="15">
      <c r="A71" s="23"/>
      <c r="B71" s="23"/>
      <c r="C71" s="69">
        <v>422</v>
      </c>
      <c r="D71" s="70" t="s">
        <v>58</v>
      </c>
      <c r="E71" s="71">
        <f>(SUMIF('3. Posebni dio'!$C$7:$C$443,'2. Račun prihoda i rashoda'!C71,'3. Posebni dio'!$E$7:$E$443))</f>
        <v>140000</v>
      </c>
      <c r="F71" s="71"/>
      <c r="G71" s="71"/>
    </row>
    <row r="72" spans="1:7" ht="15">
      <c r="A72" s="23"/>
      <c r="B72" s="23"/>
      <c r="C72" s="69">
        <v>426</v>
      </c>
      <c r="D72" s="70" t="s">
        <v>59</v>
      </c>
      <c r="E72" s="71">
        <f>(SUMIF('3. Posebni dio'!$C$7:$C$443,'2. Račun prihoda i rashoda'!C72,'3. Posebni dio'!$E$7:$E$443))</f>
        <v>1757000</v>
      </c>
      <c r="F72" s="71"/>
      <c r="G72" s="71"/>
    </row>
    <row r="73" spans="1:7" ht="15">
      <c r="A73" s="66"/>
      <c r="B73" s="66"/>
      <c r="C73" s="12"/>
      <c r="D73" s="12"/>
      <c r="E73" s="78"/>
      <c r="F73" s="78"/>
      <c r="G73" s="78"/>
    </row>
    <row r="74" spans="1:7" ht="7.5" customHeight="1">
      <c r="A74" s="64"/>
      <c r="B74" s="64"/>
      <c r="C74" s="79"/>
      <c r="D74" s="79"/>
      <c r="E74" s="80"/>
      <c r="F74" s="80"/>
      <c r="G74" s="80"/>
    </row>
    <row r="75" spans="1:7" ht="2.25" customHeight="1">
      <c r="A75" s="64"/>
      <c r="B75" s="64"/>
      <c r="C75" s="79"/>
      <c r="D75" s="79"/>
      <c r="E75" s="80"/>
      <c r="F75" s="80"/>
      <c r="G75" s="80"/>
    </row>
    <row r="76" spans="1:7" ht="9" customHeight="1">
      <c r="A76" s="64"/>
      <c r="B76" s="64"/>
      <c r="C76" s="79"/>
      <c r="D76" s="79"/>
      <c r="E76" s="80"/>
      <c r="F76" s="80"/>
      <c r="G76" s="80"/>
    </row>
    <row r="77" spans="1:7" ht="15.75">
      <c r="A77" s="18" t="s">
        <v>60</v>
      </c>
      <c r="B77" s="64"/>
      <c r="C77" s="79"/>
      <c r="D77" s="79"/>
      <c r="E77" s="80"/>
      <c r="F77" s="80"/>
      <c r="G77" s="80"/>
    </row>
    <row r="78" spans="1:7" ht="7.5" customHeight="1">
      <c r="A78" s="64"/>
      <c r="B78" s="64"/>
      <c r="C78" s="79"/>
      <c r="D78" s="79"/>
      <c r="E78" s="80"/>
      <c r="F78" s="80"/>
      <c r="G78" s="80"/>
    </row>
    <row r="79" spans="1:7" ht="3" customHeight="1">
      <c r="A79" s="64"/>
      <c r="B79" s="64"/>
      <c r="C79" s="64"/>
      <c r="D79" s="79"/>
      <c r="E79" s="80"/>
      <c r="F79" s="80"/>
      <c r="G79" s="80"/>
    </row>
    <row r="80" spans="1:7" ht="21.75" customHeight="1">
      <c r="A80" s="404" t="s">
        <v>154</v>
      </c>
      <c r="B80" s="405"/>
      <c r="C80" s="405"/>
      <c r="D80" s="405"/>
      <c r="E80" s="405"/>
      <c r="F80" s="405"/>
      <c r="G80" s="406"/>
    </row>
    <row r="81" spans="1:7" ht="15">
      <c r="A81" s="322">
        <v>5</v>
      </c>
      <c r="B81" s="323"/>
      <c r="C81" s="323"/>
      <c r="D81" s="324" t="s">
        <v>144</v>
      </c>
      <c r="E81" s="325">
        <v>700000</v>
      </c>
      <c r="F81" s="325">
        <v>600000</v>
      </c>
      <c r="G81" s="325">
        <v>600000</v>
      </c>
    </row>
    <row r="82" spans="1:7" ht="15">
      <c r="A82" s="319"/>
      <c r="B82" s="320">
        <v>53</v>
      </c>
      <c r="C82" s="319"/>
      <c r="D82" s="326" t="s">
        <v>145</v>
      </c>
      <c r="E82" s="327">
        <v>700000</v>
      </c>
      <c r="F82" s="327">
        <v>600000</v>
      </c>
      <c r="G82" s="327">
        <v>600000</v>
      </c>
    </row>
    <row r="83" spans="3:5" ht="15">
      <c r="C83" s="17">
        <v>532</v>
      </c>
      <c r="D83" t="s">
        <v>155</v>
      </c>
      <c r="E83" s="11">
        <v>700000</v>
      </c>
    </row>
  </sheetData>
  <sheetProtection selectLockedCells="1" selectUnlockedCells="1"/>
  <mergeCells count="5">
    <mergeCell ref="A35:G35"/>
    <mergeCell ref="A6:G6"/>
    <mergeCell ref="A40:G40"/>
    <mergeCell ref="A65:G65"/>
    <mergeCell ref="A80:G80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8"/>
  <sheetViews>
    <sheetView tabSelected="1" view="pageBreakPreview" zoomScale="90" zoomScaleNormal="95" zoomScaleSheetLayoutView="90" workbookViewId="0" topLeftCell="A433">
      <selection activeCell="D310" sqref="D310"/>
    </sheetView>
  </sheetViews>
  <sheetFormatPr defaultColWidth="9.140625" defaultRowHeight="15"/>
  <cols>
    <col min="1" max="1" width="2.7109375" style="17" customWidth="1"/>
    <col min="2" max="2" width="3.421875" style="81" customWidth="1"/>
    <col min="3" max="3" width="4.421875" style="81" customWidth="1"/>
    <col min="4" max="4" width="61.421875" style="0" customWidth="1"/>
    <col min="5" max="5" width="17.00390625" style="11" customWidth="1"/>
    <col min="6" max="7" width="15.421875" style="11" customWidth="1"/>
    <col min="8" max="8" width="0" style="0" hidden="1" customWidth="1"/>
  </cols>
  <sheetData>
    <row r="1" ht="15.75">
      <c r="A1" s="82" t="s">
        <v>61</v>
      </c>
    </row>
    <row r="2" spans="1:6" ht="21" customHeight="1">
      <c r="A2" s="83"/>
      <c r="D2" s="407" t="s">
        <v>62</v>
      </c>
      <c r="E2" s="407"/>
      <c r="F2" s="407"/>
    </row>
    <row r="3" spans="1:8" ht="33.75" customHeight="1">
      <c r="A3" s="408" t="s">
        <v>235</v>
      </c>
      <c r="B3" s="408"/>
      <c r="C3" s="408"/>
      <c r="D3" s="408"/>
      <c r="E3" s="408"/>
      <c r="F3" s="408"/>
      <c r="G3" s="408"/>
      <c r="H3" s="408"/>
    </row>
    <row r="5" spans="1:7" ht="67.5" customHeight="1">
      <c r="A5" s="84" t="s">
        <v>11</v>
      </c>
      <c r="B5" s="85" t="s">
        <v>12</v>
      </c>
      <c r="C5" s="85" t="s">
        <v>13</v>
      </c>
      <c r="D5" s="86" t="s">
        <v>63</v>
      </c>
      <c r="E5" s="9" t="s">
        <v>153</v>
      </c>
      <c r="F5" s="9" t="s">
        <v>124</v>
      </c>
      <c r="G5" s="9" t="s">
        <v>125</v>
      </c>
    </row>
    <row r="6" spans="1:7" ht="15">
      <c r="A6" s="86">
        <v>1</v>
      </c>
      <c r="B6" s="87">
        <v>2</v>
      </c>
      <c r="C6" s="87">
        <v>3</v>
      </c>
      <c r="D6" s="86">
        <v>4</v>
      </c>
      <c r="E6" s="88">
        <v>5</v>
      </c>
      <c r="F6" s="88">
        <v>6</v>
      </c>
      <c r="G6" s="88">
        <v>7</v>
      </c>
    </row>
    <row r="7" spans="1:7" ht="15">
      <c r="A7" s="89"/>
      <c r="B7" s="111"/>
      <c r="C7" s="111"/>
      <c r="D7" s="157" t="s">
        <v>64</v>
      </c>
      <c r="E7" s="158">
        <f>E8+E62</f>
        <v>25885000</v>
      </c>
      <c r="F7" s="158">
        <f>F8+F62</f>
        <v>42631500</v>
      </c>
      <c r="G7" s="158">
        <f>G8+G62</f>
        <v>36388000</v>
      </c>
    </row>
    <row r="8" spans="1:7" ht="24.75" customHeight="1">
      <c r="A8" s="180"/>
      <c r="B8" s="181"/>
      <c r="C8" s="182"/>
      <c r="D8" s="183" t="s">
        <v>65</v>
      </c>
      <c r="E8" s="184">
        <f>E9</f>
        <v>1062500</v>
      </c>
      <c r="F8" s="184">
        <f>F9</f>
        <v>962500</v>
      </c>
      <c r="G8" s="184">
        <f>G9</f>
        <v>962500</v>
      </c>
    </row>
    <row r="9" spans="1:7" ht="21" customHeight="1">
      <c r="A9" s="185"/>
      <c r="B9" s="186"/>
      <c r="C9" s="161"/>
      <c r="D9" s="162" t="s">
        <v>66</v>
      </c>
      <c r="E9" s="160">
        <f>E11</f>
        <v>1062500</v>
      </c>
      <c r="F9" s="160">
        <f>F11</f>
        <v>962500</v>
      </c>
      <c r="G9" s="160">
        <f>G11</f>
        <v>962500</v>
      </c>
    </row>
    <row r="10" spans="1:7" ht="15">
      <c r="A10" s="89"/>
      <c r="B10" s="90"/>
      <c r="C10" s="91"/>
      <c r="D10" s="92" t="s">
        <v>67</v>
      </c>
      <c r="E10" s="93"/>
      <c r="F10" s="93"/>
      <c r="G10" s="93"/>
    </row>
    <row r="11" spans="1:7" ht="30">
      <c r="A11" s="163"/>
      <c r="B11" s="164"/>
      <c r="C11" s="165"/>
      <c r="D11" s="166" t="s">
        <v>182</v>
      </c>
      <c r="E11" s="167">
        <f>E12+E26+E31+E36+E41+E47+E52+E57</f>
        <v>1062500</v>
      </c>
      <c r="F11" s="167">
        <f>F12+F26+F31+F36+F41+F47+F52+F57</f>
        <v>962500</v>
      </c>
      <c r="G11" s="167">
        <f>G12+G26+G31+G36+G41+G47+G52+G57</f>
        <v>962500</v>
      </c>
    </row>
    <row r="12" spans="1:7" ht="15">
      <c r="A12" s="168"/>
      <c r="B12" s="169"/>
      <c r="C12" s="170"/>
      <c r="D12" s="171" t="s">
        <v>94</v>
      </c>
      <c r="E12" s="172">
        <f>E14</f>
        <v>272000</v>
      </c>
      <c r="F12" s="172">
        <f>F14</f>
        <v>272000</v>
      </c>
      <c r="G12" s="172">
        <f>G14</f>
        <v>272000</v>
      </c>
    </row>
    <row r="13" spans="1:7" ht="15">
      <c r="A13" s="94"/>
      <c r="B13" s="95"/>
      <c r="C13" s="96"/>
      <c r="D13" s="92" t="s">
        <v>15</v>
      </c>
      <c r="E13" s="97">
        <v>272000</v>
      </c>
      <c r="F13" s="97"/>
      <c r="G13" s="97"/>
    </row>
    <row r="14" spans="1:7" ht="15">
      <c r="A14" s="98">
        <v>3</v>
      </c>
      <c r="B14" s="99"/>
      <c r="C14" s="100"/>
      <c r="D14" s="101" t="s">
        <v>35</v>
      </c>
      <c r="E14" s="97">
        <f>E15+E18+E24</f>
        <v>272000</v>
      </c>
      <c r="F14" s="97">
        <f>F15+F18+F24</f>
        <v>272000</v>
      </c>
      <c r="G14" s="97">
        <f>G15+G18+G24</f>
        <v>272000</v>
      </c>
    </row>
    <row r="15" spans="1:7" ht="15">
      <c r="A15" s="98"/>
      <c r="B15" s="102">
        <v>31</v>
      </c>
      <c r="C15" s="100"/>
      <c r="D15" s="101" t="s">
        <v>36</v>
      </c>
      <c r="E15" s="97">
        <f>SUM(E16:E17)</f>
        <v>90000</v>
      </c>
      <c r="F15" s="97">
        <v>90000</v>
      </c>
      <c r="G15" s="97">
        <v>90000</v>
      </c>
    </row>
    <row r="16" spans="1:7" ht="15">
      <c r="A16" s="103"/>
      <c r="B16" s="102"/>
      <c r="C16" s="104">
        <v>311</v>
      </c>
      <c r="D16" s="105" t="s">
        <v>37</v>
      </c>
      <c r="E16" s="93">
        <v>77000</v>
      </c>
      <c r="F16" s="93"/>
      <c r="G16" s="93"/>
    </row>
    <row r="17" spans="1:7" ht="15">
      <c r="A17" s="103"/>
      <c r="B17" s="99"/>
      <c r="C17" s="104">
        <v>313</v>
      </c>
      <c r="D17" s="105" t="s">
        <v>39</v>
      </c>
      <c r="E17" s="93">
        <v>13000</v>
      </c>
      <c r="F17" s="93"/>
      <c r="G17" s="93"/>
    </row>
    <row r="18" spans="1:7" ht="15">
      <c r="A18" s="103"/>
      <c r="B18" s="102">
        <v>32</v>
      </c>
      <c r="C18" s="100"/>
      <c r="D18" s="101" t="s">
        <v>40</v>
      </c>
      <c r="E18" s="106">
        <f>SUM(E19:E23)</f>
        <v>172000</v>
      </c>
      <c r="F18" s="106">
        <v>172000</v>
      </c>
      <c r="G18" s="106">
        <v>172000</v>
      </c>
    </row>
    <row r="19" spans="1:7" ht="15">
      <c r="A19" s="98"/>
      <c r="B19" s="99"/>
      <c r="C19" s="104">
        <v>321</v>
      </c>
      <c r="D19" s="105" t="s">
        <v>68</v>
      </c>
      <c r="E19" s="93">
        <v>5000</v>
      </c>
      <c r="F19" s="93"/>
      <c r="G19" s="93"/>
    </row>
    <row r="20" spans="1:7" ht="15">
      <c r="A20" s="103"/>
      <c r="B20" s="102"/>
      <c r="C20" s="104">
        <v>322</v>
      </c>
      <c r="D20" s="105" t="s">
        <v>42</v>
      </c>
      <c r="E20" s="93">
        <v>17000</v>
      </c>
      <c r="F20" s="93"/>
      <c r="G20" s="93"/>
    </row>
    <row r="21" spans="1:7" ht="15">
      <c r="A21" s="103"/>
      <c r="B21" s="99"/>
      <c r="C21" s="104">
        <v>323</v>
      </c>
      <c r="D21" s="105" t="s">
        <v>43</v>
      </c>
      <c r="E21" s="93">
        <v>50000</v>
      </c>
      <c r="F21" s="93"/>
      <c r="G21" s="93"/>
    </row>
    <row r="22" spans="1:7" ht="15">
      <c r="A22" s="103"/>
      <c r="B22" s="99"/>
      <c r="C22" s="104">
        <v>324</v>
      </c>
      <c r="D22" s="105" t="s">
        <v>90</v>
      </c>
      <c r="E22" s="93">
        <v>10000</v>
      </c>
      <c r="F22" s="93"/>
      <c r="G22" s="93"/>
    </row>
    <row r="23" spans="1:7" ht="15">
      <c r="A23" s="103"/>
      <c r="B23" s="99"/>
      <c r="C23" s="104">
        <v>329</v>
      </c>
      <c r="D23" s="105" t="s">
        <v>45</v>
      </c>
      <c r="E23" s="93">
        <v>90000</v>
      </c>
      <c r="F23" s="93"/>
      <c r="G23" s="93"/>
    </row>
    <row r="24" spans="1:7" ht="15">
      <c r="A24" s="110"/>
      <c r="B24" s="111">
        <v>34</v>
      </c>
      <c r="C24" s="100"/>
      <c r="D24" s="101" t="s">
        <v>46</v>
      </c>
      <c r="E24" s="93">
        <v>10000</v>
      </c>
      <c r="F24" s="93">
        <v>10000</v>
      </c>
      <c r="G24" s="93">
        <v>10000</v>
      </c>
    </row>
    <row r="25" spans="1:7" ht="15">
      <c r="A25" s="110"/>
      <c r="B25" s="90"/>
      <c r="C25" s="104">
        <v>343</v>
      </c>
      <c r="D25" s="105" t="s">
        <v>47</v>
      </c>
      <c r="E25" s="93">
        <v>10000</v>
      </c>
      <c r="F25" s="93"/>
      <c r="G25" s="93"/>
    </row>
    <row r="26" spans="1:7" ht="15">
      <c r="A26" s="175"/>
      <c r="B26" s="173"/>
      <c r="C26" s="170"/>
      <c r="D26" s="171" t="s">
        <v>138</v>
      </c>
      <c r="E26" s="174">
        <f>E28</f>
        <v>5000</v>
      </c>
      <c r="F26" s="174">
        <f>F28</f>
        <v>5000</v>
      </c>
      <c r="G26" s="174">
        <f>G28</f>
        <v>5000</v>
      </c>
    </row>
    <row r="27" spans="1:7" ht="15">
      <c r="A27" s="103"/>
      <c r="B27" s="99"/>
      <c r="C27" s="107"/>
      <c r="D27" s="92" t="s">
        <v>15</v>
      </c>
      <c r="E27" s="33">
        <v>5000</v>
      </c>
      <c r="F27" s="33"/>
      <c r="G27" s="33"/>
    </row>
    <row r="28" spans="1:7" ht="15">
      <c r="A28" s="98">
        <v>3</v>
      </c>
      <c r="B28" s="99"/>
      <c r="C28" s="100"/>
      <c r="D28" s="101" t="s">
        <v>35</v>
      </c>
      <c r="E28" s="106">
        <f>E29</f>
        <v>5000</v>
      </c>
      <c r="F28" s="106">
        <f>F29</f>
        <v>5000</v>
      </c>
      <c r="G28" s="106">
        <f>G29</f>
        <v>5000</v>
      </c>
    </row>
    <row r="29" spans="1:7" ht="15">
      <c r="A29" s="103"/>
      <c r="B29" s="102">
        <v>32</v>
      </c>
      <c r="C29" s="100"/>
      <c r="D29" s="101" t="s">
        <v>40</v>
      </c>
      <c r="E29" s="106">
        <f>E30</f>
        <v>5000</v>
      </c>
      <c r="F29" s="106">
        <v>5000</v>
      </c>
      <c r="G29" s="106">
        <v>5000</v>
      </c>
    </row>
    <row r="30" spans="1:7" ht="15">
      <c r="A30" s="103"/>
      <c r="B30" s="99"/>
      <c r="C30" s="104">
        <v>329</v>
      </c>
      <c r="D30" s="105" t="s">
        <v>45</v>
      </c>
      <c r="E30" s="93">
        <v>5000</v>
      </c>
      <c r="F30" s="93"/>
      <c r="G30" s="93"/>
    </row>
    <row r="31" spans="1:7" ht="15">
      <c r="A31" s="175"/>
      <c r="B31" s="173"/>
      <c r="C31" s="176"/>
      <c r="D31" s="171" t="s">
        <v>95</v>
      </c>
      <c r="E31" s="174">
        <f>E33</f>
        <v>2500</v>
      </c>
      <c r="F31" s="174">
        <f>F33</f>
        <v>2500</v>
      </c>
      <c r="G31" s="177">
        <f>G33</f>
        <v>2500</v>
      </c>
    </row>
    <row r="32" spans="1:7" ht="15">
      <c r="A32" s="108"/>
      <c r="B32" s="109"/>
      <c r="C32" s="96"/>
      <c r="D32" s="92" t="s">
        <v>15</v>
      </c>
      <c r="E32" s="49">
        <v>2500</v>
      </c>
      <c r="F32" s="49"/>
      <c r="G32" s="49"/>
    </row>
    <row r="33" spans="1:7" ht="15">
      <c r="A33" s="98">
        <v>3</v>
      </c>
      <c r="B33" s="99"/>
      <c r="C33" s="100"/>
      <c r="D33" s="101" t="s">
        <v>35</v>
      </c>
      <c r="E33" s="106">
        <f>E34</f>
        <v>2500</v>
      </c>
      <c r="F33" s="106">
        <f>F34</f>
        <v>2500</v>
      </c>
      <c r="G33" s="106">
        <f>G34</f>
        <v>2500</v>
      </c>
    </row>
    <row r="34" spans="1:7" ht="15">
      <c r="A34" s="110"/>
      <c r="B34" s="111">
        <v>38</v>
      </c>
      <c r="C34" s="100"/>
      <c r="D34" s="101" t="s">
        <v>50</v>
      </c>
      <c r="E34" s="106">
        <f>E35</f>
        <v>2500</v>
      </c>
      <c r="F34" s="106">
        <v>2500</v>
      </c>
      <c r="G34" s="106">
        <v>2500</v>
      </c>
    </row>
    <row r="35" spans="1:7" ht="15">
      <c r="A35" s="110"/>
      <c r="B35" s="90"/>
      <c r="C35" s="104">
        <v>381</v>
      </c>
      <c r="D35" s="105" t="s">
        <v>51</v>
      </c>
      <c r="E35" s="93">
        <v>2500</v>
      </c>
      <c r="F35" s="93"/>
      <c r="G35" s="93"/>
    </row>
    <row r="36" spans="1:7" ht="15">
      <c r="A36" s="178"/>
      <c r="B36" s="179"/>
      <c r="C36" s="176"/>
      <c r="D36" s="171" t="s">
        <v>140</v>
      </c>
      <c r="E36" s="174">
        <f>E38</f>
        <v>30000</v>
      </c>
      <c r="F36" s="174">
        <f>F38</f>
        <v>30000</v>
      </c>
      <c r="G36" s="174">
        <f>G38</f>
        <v>30000</v>
      </c>
    </row>
    <row r="37" spans="1:7" ht="15">
      <c r="A37" s="112"/>
      <c r="B37" s="113"/>
      <c r="C37" s="114"/>
      <c r="D37" s="92" t="s">
        <v>15</v>
      </c>
      <c r="E37" s="49">
        <v>30000</v>
      </c>
      <c r="F37" s="49"/>
      <c r="G37" s="49"/>
    </row>
    <row r="38" spans="1:7" ht="15">
      <c r="A38" s="115">
        <v>3</v>
      </c>
      <c r="B38" s="90"/>
      <c r="C38" s="100"/>
      <c r="D38" s="101" t="s">
        <v>35</v>
      </c>
      <c r="E38" s="106">
        <v>30000</v>
      </c>
      <c r="F38" s="106">
        <f>F39</f>
        <v>30000</v>
      </c>
      <c r="G38" s="106">
        <f>G39</f>
        <v>30000</v>
      </c>
    </row>
    <row r="39" spans="1:7" ht="15">
      <c r="A39" s="115"/>
      <c r="B39" s="111">
        <v>32</v>
      </c>
      <c r="C39" s="100"/>
      <c r="D39" s="101" t="s">
        <v>40</v>
      </c>
      <c r="E39" s="106">
        <f>SUM(E40:E40)</f>
        <v>30000</v>
      </c>
      <c r="F39" s="106">
        <v>30000</v>
      </c>
      <c r="G39" s="106">
        <v>30000</v>
      </c>
    </row>
    <row r="40" spans="1:7" ht="15">
      <c r="A40" s="116"/>
      <c r="B40" s="90"/>
      <c r="C40" s="104">
        <v>329</v>
      </c>
      <c r="D40" s="105" t="s">
        <v>45</v>
      </c>
      <c r="E40" s="93">
        <v>30000</v>
      </c>
      <c r="F40" s="93"/>
      <c r="G40" s="93"/>
    </row>
    <row r="41" spans="1:7" ht="15">
      <c r="A41" s="178"/>
      <c r="B41" s="179"/>
      <c r="C41" s="176"/>
      <c r="D41" s="171" t="s">
        <v>139</v>
      </c>
      <c r="E41" s="174">
        <f>E43</f>
        <v>38000</v>
      </c>
      <c r="F41" s="174">
        <f>F43</f>
        <v>38000</v>
      </c>
      <c r="G41" s="174">
        <f>G43</f>
        <v>38000</v>
      </c>
    </row>
    <row r="42" spans="1:7" s="1" customFormat="1" ht="15">
      <c r="A42" s="112"/>
      <c r="B42" s="113"/>
      <c r="C42" s="114"/>
      <c r="D42" s="92" t="s">
        <v>15</v>
      </c>
      <c r="E42" s="49">
        <v>38000</v>
      </c>
      <c r="F42" s="49"/>
      <c r="G42" s="49"/>
    </row>
    <row r="43" spans="1:7" ht="15">
      <c r="A43" s="115">
        <v>3</v>
      </c>
      <c r="B43" s="90"/>
      <c r="C43" s="100"/>
      <c r="D43" s="101" t="s">
        <v>35</v>
      </c>
      <c r="E43" s="106">
        <v>38000</v>
      </c>
      <c r="F43" s="106">
        <f>F44</f>
        <v>38000</v>
      </c>
      <c r="G43" s="106">
        <f>G44</f>
        <v>38000</v>
      </c>
    </row>
    <row r="44" spans="1:7" ht="15">
      <c r="A44" s="115"/>
      <c r="B44" s="111">
        <v>32</v>
      </c>
      <c r="C44" s="100"/>
      <c r="D44" s="101" t="s">
        <v>40</v>
      </c>
      <c r="E44" s="106">
        <f>SUM(E45:E46)</f>
        <v>38000</v>
      </c>
      <c r="F44" s="106">
        <v>38000</v>
      </c>
      <c r="G44" s="106">
        <v>38000</v>
      </c>
    </row>
    <row r="45" spans="1:7" ht="15">
      <c r="A45" s="115"/>
      <c r="B45" s="111"/>
      <c r="C45" s="251">
        <v>323</v>
      </c>
      <c r="D45" s="105" t="s">
        <v>43</v>
      </c>
      <c r="E45" s="118">
        <v>3000</v>
      </c>
      <c r="F45" s="106"/>
      <c r="G45" s="106"/>
    </row>
    <row r="46" spans="1:7" ht="15">
      <c r="A46" s="116"/>
      <c r="B46" s="90"/>
      <c r="C46" s="104">
        <v>329</v>
      </c>
      <c r="D46" s="105" t="s">
        <v>45</v>
      </c>
      <c r="E46" s="93">
        <v>35000</v>
      </c>
      <c r="F46" s="93"/>
      <c r="G46" s="93"/>
    </row>
    <row r="47" spans="1:7" ht="15">
      <c r="A47" s="178"/>
      <c r="B47" s="179"/>
      <c r="C47" s="176"/>
      <c r="D47" s="171" t="s">
        <v>141</v>
      </c>
      <c r="E47" s="174">
        <f>E49</f>
        <v>15000</v>
      </c>
      <c r="F47" s="174">
        <f>F49</f>
        <v>15000</v>
      </c>
      <c r="G47" s="174">
        <f>G49</f>
        <v>15000</v>
      </c>
    </row>
    <row r="48" spans="1:7" ht="15">
      <c r="A48" s="112"/>
      <c r="B48" s="113"/>
      <c r="C48" s="114"/>
      <c r="D48" s="92" t="s">
        <v>15</v>
      </c>
      <c r="E48" s="49">
        <v>15000</v>
      </c>
      <c r="F48" s="49"/>
      <c r="G48" s="49"/>
    </row>
    <row r="49" spans="1:7" ht="15">
      <c r="A49" s="115">
        <v>3</v>
      </c>
      <c r="B49" s="90"/>
      <c r="C49" s="100"/>
      <c r="D49" s="101" t="s">
        <v>35</v>
      </c>
      <c r="E49" s="106">
        <v>15000</v>
      </c>
      <c r="F49" s="106">
        <f>F50</f>
        <v>15000</v>
      </c>
      <c r="G49" s="106">
        <f>G50</f>
        <v>15000</v>
      </c>
    </row>
    <row r="50" spans="1:7" ht="15">
      <c r="A50" s="115"/>
      <c r="B50" s="111">
        <v>32</v>
      </c>
      <c r="C50" s="100"/>
      <c r="D50" s="101" t="s">
        <v>40</v>
      </c>
      <c r="E50" s="106">
        <f>SUM(E51:E51)</f>
        <v>15000</v>
      </c>
      <c r="F50" s="106">
        <v>15000</v>
      </c>
      <c r="G50" s="106">
        <v>15000</v>
      </c>
    </row>
    <row r="51" spans="1:7" ht="15">
      <c r="A51" s="116"/>
      <c r="B51" s="90"/>
      <c r="C51" s="104">
        <v>329</v>
      </c>
      <c r="D51" s="105" t="s">
        <v>45</v>
      </c>
      <c r="E51" s="93">
        <v>15000</v>
      </c>
      <c r="F51" s="93"/>
      <c r="G51" s="93"/>
    </row>
    <row r="52" spans="1:7" ht="26.25">
      <c r="A52" s="248"/>
      <c r="B52" s="249"/>
      <c r="C52" s="249"/>
      <c r="D52" s="250" t="s">
        <v>238</v>
      </c>
      <c r="E52" s="371">
        <f>E54</f>
        <v>300000</v>
      </c>
      <c r="F52" s="371">
        <f>F54</f>
        <v>400000</v>
      </c>
      <c r="G52" s="371">
        <f>G54</f>
        <v>400000</v>
      </c>
    </row>
    <row r="53" spans="1:7" ht="15">
      <c r="A53" s="86"/>
      <c r="B53" s="87"/>
      <c r="C53" s="87"/>
      <c r="D53" s="92" t="s">
        <v>15</v>
      </c>
      <c r="E53" s="93">
        <v>300000</v>
      </c>
      <c r="F53" s="93"/>
      <c r="G53" s="93"/>
    </row>
    <row r="54" spans="1:7" ht="15">
      <c r="A54" s="86">
        <v>5</v>
      </c>
      <c r="B54" s="87"/>
      <c r="C54" s="87"/>
      <c r="D54" s="92" t="s">
        <v>144</v>
      </c>
      <c r="E54" s="93">
        <v>300000</v>
      </c>
      <c r="F54" s="93">
        <v>400000</v>
      </c>
      <c r="G54" s="93">
        <v>400000</v>
      </c>
    </row>
    <row r="55" spans="1:7" ht="15">
      <c r="A55" s="86"/>
      <c r="B55" s="87">
        <v>53</v>
      </c>
      <c r="C55" s="87"/>
      <c r="D55" s="92" t="s">
        <v>145</v>
      </c>
      <c r="E55" s="93">
        <v>300000</v>
      </c>
      <c r="F55" s="93">
        <v>400000</v>
      </c>
      <c r="G55" s="93">
        <v>400000</v>
      </c>
    </row>
    <row r="56" spans="1:7" ht="15">
      <c r="A56" s="86"/>
      <c r="B56" s="87"/>
      <c r="C56" s="87">
        <v>532</v>
      </c>
      <c r="D56" s="92" t="s">
        <v>146</v>
      </c>
      <c r="E56" s="93">
        <v>300000</v>
      </c>
      <c r="F56" s="93"/>
      <c r="G56" s="93"/>
    </row>
    <row r="57" spans="1:7" ht="15">
      <c r="A57" s="248"/>
      <c r="B57" s="249"/>
      <c r="C57" s="249"/>
      <c r="D57" s="250" t="s">
        <v>239</v>
      </c>
      <c r="E57" s="371">
        <f>E59</f>
        <v>400000</v>
      </c>
      <c r="F57" s="371">
        <f>F59</f>
        <v>200000</v>
      </c>
      <c r="G57" s="371">
        <f>G59</f>
        <v>200000</v>
      </c>
    </row>
    <row r="58" spans="1:7" ht="15">
      <c r="A58" s="86"/>
      <c r="B58" s="87"/>
      <c r="C58" s="87"/>
      <c r="D58" s="92" t="s">
        <v>15</v>
      </c>
      <c r="E58" s="93">
        <v>400000</v>
      </c>
      <c r="F58" s="93"/>
      <c r="G58" s="93"/>
    </row>
    <row r="59" spans="1:7" ht="15">
      <c r="A59" s="86">
        <v>5</v>
      </c>
      <c r="B59" s="87"/>
      <c r="C59" s="87"/>
      <c r="D59" s="92" t="s">
        <v>144</v>
      </c>
      <c r="E59" s="93">
        <v>400000</v>
      </c>
      <c r="F59" s="93">
        <v>200000</v>
      </c>
      <c r="G59" s="93">
        <v>200000</v>
      </c>
    </row>
    <row r="60" spans="1:7" ht="15">
      <c r="A60" s="86"/>
      <c r="B60" s="87">
        <v>53</v>
      </c>
      <c r="C60" s="87"/>
      <c r="D60" s="92" t="s">
        <v>145</v>
      </c>
      <c r="E60" s="93">
        <v>400000</v>
      </c>
      <c r="F60" s="93">
        <v>200000</v>
      </c>
      <c r="G60" s="93">
        <v>200000</v>
      </c>
    </row>
    <row r="61" spans="1:7" ht="15">
      <c r="A61" s="86"/>
      <c r="B61" s="87"/>
      <c r="C61" s="87">
        <v>532</v>
      </c>
      <c r="D61" s="92" t="s">
        <v>146</v>
      </c>
      <c r="E61" s="93">
        <v>400000</v>
      </c>
      <c r="F61" s="93"/>
      <c r="G61" s="93"/>
    </row>
    <row r="62" spans="1:7" ht="23.25" customHeight="1">
      <c r="A62" s="190"/>
      <c r="B62" s="181"/>
      <c r="C62" s="191"/>
      <c r="D62" s="192" t="s">
        <v>69</v>
      </c>
      <c r="E62" s="184">
        <f>E63</f>
        <v>24822500</v>
      </c>
      <c r="F62" s="184">
        <f>F63</f>
        <v>41669000</v>
      </c>
      <c r="G62" s="184">
        <f>G63</f>
        <v>35425500</v>
      </c>
    </row>
    <row r="63" spans="1:7" ht="21" customHeight="1">
      <c r="A63" s="159"/>
      <c r="B63" s="187"/>
      <c r="C63" s="188"/>
      <c r="D63" s="189" t="s">
        <v>70</v>
      </c>
      <c r="E63" s="160">
        <f>E65+E96+E122+E135+E213+E220+E355+E368+E381+E398+E427+E434</f>
        <v>24822500</v>
      </c>
      <c r="F63" s="160">
        <f>F65+F96+F122+F135+F213+F220+F355+F368+F381+F398+F427+F434</f>
        <v>41669000</v>
      </c>
      <c r="G63" s="160">
        <f>G65+G96+G122+G135+G213+G220+G355+G368+G381+G398+G427+G434</f>
        <v>35425500</v>
      </c>
    </row>
    <row r="64" spans="1:7" ht="15">
      <c r="A64" s="110"/>
      <c r="B64" s="90"/>
      <c r="C64" s="91"/>
      <c r="D64" s="92" t="s">
        <v>67</v>
      </c>
      <c r="E64" s="93"/>
      <c r="F64" s="93"/>
      <c r="G64" s="93"/>
    </row>
    <row r="65" spans="1:7" ht="19.5" customHeight="1">
      <c r="A65" s="193"/>
      <c r="B65" s="194"/>
      <c r="C65" s="165"/>
      <c r="D65" s="166" t="s">
        <v>183</v>
      </c>
      <c r="E65" s="195">
        <f>E66+E81+E87</f>
        <v>495000</v>
      </c>
      <c r="F65" s="195">
        <f>F66+F81+F87</f>
        <v>453000</v>
      </c>
      <c r="G65" s="195">
        <f>G66+G81+G87</f>
        <v>453000</v>
      </c>
    </row>
    <row r="66" spans="1:7" ht="19.5" customHeight="1">
      <c r="A66" s="178"/>
      <c r="B66" s="179"/>
      <c r="C66" s="235"/>
      <c r="D66" s="171" t="s">
        <v>176</v>
      </c>
      <c r="E66" s="174">
        <f>E69</f>
        <v>300000</v>
      </c>
      <c r="F66" s="174">
        <f>F69</f>
        <v>300000</v>
      </c>
      <c r="G66" s="174">
        <f>G69</f>
        <v>300000</v>
      </c>
    </row>
    <row r="67" spans="1:7" ht="15">
      <c r="A67" s="110"/>
      <c r="B67" s="90"/>
      <c r="C67" s="96"/>
      <c r="D67" s="92" t="s">
        <v>15</v>
      </c>
      <c r="E67" s="106">
        <v>289000</v>
      </c>
      <c r="F67" s="106"/>
      <c r="G67" s="106"/>
    </row>
    <row r="68" spans="1:7" ht="15">
      <c r="A68" s="110"/>
      <c r="B68" s="90"/>
      <c r="C68" s="96"/>
      <c r="D68" s="92" t="s">
        <v>133</v>
      </c>
      <c r="E68" s="106">
        <v>11000</v>
      </c>
      <c r="F68" s="106"/>
      <c r="G68" s="106"/>
    </row>
    <row r="69" spans="1:7" ht="15">
      <c r="A69" s="89">
        <v>3</v>
      </c>
      <c r="B69" s="111"/>
      <c r="C69" s="100"/>
      <c r="D69" s="101" t="s">
        <v>35</v>
      </c>
      <c r="E69" s="106">
        <f>E70+E74+E79</f>
        <v>300000</v>
      </c>
      <c r="F69" s="106">
        <f>F70+F74+F79</f>
        <v>300000</v>
      </c>
      <c r="G69" s="106">
        <f>G70+G74+G79</f>
        <v>300000</v>
      </c>
    </row>
    <row r="70" spans="1:7" ht="15">
      <c r="A70" s="110"/>
      <c r="B70" s="111">
        <v>31</v>
      </c>
      <c r="C70" s="100"/>
      <c r="D70" s="101" t="s">
        <v>36</v>
      </c>
      <c r="E70" s="106">
        <f>E71+E72+E73</f>
        <v>228000</v>
      </c>
      <c r="F70" s="106">
        <v>228000</v>
      </c>
      <c r="G70" s="106">
        <v>228000</v>
      </c>
    </row>
    <row r="71" spans="1:7" ht="15">
      <c r="A71" s="110"/>
      <c r="B71" s="111"/>
      <c r="C71" s="104">
        <v>311</v>
      </c>
      <c r="D71" s="105" t="s">
        <v>37</v>
      </c>
      <c r="E71" s="93">
        <v>190000</v>
      </c>
      <c r="F71" s="93"/>
      <c r="G71" s="93"/>
    </row>
    <row r="72" spans="1:7" ht="15">
      <c r="A72" s="110"/>
      <c r="B72" s="90"/>
      <c r="C72" s="104">
        <v>312</v>
      </c>
      <c r="D72" s="105" t="s">
        <v>38</v>
      </c>
      <c r="E72" s="93">
        <v>5000</v>
      </c>
      <c r="F72" s="93"/>
      <c r="G72" s="93"/>
    </row>
    <row r="73" spans="1:7" ht="15">
      <c r="A73" s="110"/>
      <c r="B73" s="111"/>
      <c r="C73" s="104">
        <v>313</v>
      </c>
      <c r="D73" s="105" t="s">
        <v>39</v>
      </c>
      <c r="E73" s="93">
        <v>33000</v>
      </c>
      <c r="F73" s="93"/>
      <c r="G73" s="93"/>
    </row>
    <row r="74" spans="1:7" ht="15">
      <c r="A74" s="110"/>
      <c r="B74" s="111">
        <v>32</v>
      </c>
      <c r="C74" s="100"/>
      <c r="D74" s="101" t="s">
        <v>40</v>
      </c>
      <c r="E74" s="106">
        <f>E75+E76+E77+E78</f>
        <v>66000</v>
      </c>
      <c r="F74" s="106">
        <v>66000</v>
      </c>
      <c r="G74" s="106">
        <v>66000</v>
      </c>
    </row>
    <row r="75" spans="1:7" ht="15">
      <c r="A75" s="110"/>
      <c r="B75" s="90"/>
      <c r="C75" s="104">
        <v>321</v>
      </c>
      <c r="D75" s="105" t="s">
        <v>41</v>
      </c>
      <c r="E75" s="93">
        <v>5000</v>
      </c>
      <c r="F75" s="93"/>
      <c r="G75" s="93"/>
    </row>
    <row r="76" spans="1:7" ht="15">
      <c r="A76" s="110"/>
      <c r="B76" s="90"/>
      <c r="C76" s="104">
        <v>322</v>
      </c>
      <c r="D76" s="105" t="s">
        <v>42</v>
      </c>
      <c r="E76" s="93">
        <v>20000</v>
      </c>
      <c r="F76" s="93"/>
      <c r="G76" s="93"/>
    </row>
    <row r="77" spans="1:7" ht="15">
      <c r="A77" s="110"/>
      <c r="B77" s="90"/>
      <c r="C77" s="104">
        <v>323</v>
      </c>
      <c r="D77" s="105" t="s">
        <v>43</v>
      </c>
      <c r="E77" s="93">
        <v>30000</v>
      </c>
      <c r="F77" s="93"/>
      <c r="G77" s="93"/>
    </row>
    <row r="78" spans="1:7" ht="18" customHeight="1">
      <c r="A78" s="110"/>
      <c r="B78" s="90"/>
      <c r="C78" s="104">
        <v>324</v>
      </c>
      <c r="D78" s="105" t="s">
        <v>90</v>
      </c>
      <c r="E78" s="93">
        <v>11000</v>
      </c>
      <c r="F78" s="93"/>
      <c r="G78" s="93"/>
    </row>
    <row r="79" spans="1:7" ht="15">
      <c r="A79" s="110"/>
      <c r="B79" s="111">
        <v>34</v>
      </c>
      <c r="C79" s="100"/>
      <c r="D79" s="101" t="s">
        <v>46</v>
      </c>
      <c r="E79" s="106">
        <f>E80</f>
        <v>6000</v>
      </c>
      <c r="F79" s="106">
        <v>6000</v>
      </c>
      <c r="G79" s="106">
        <v>6000</v>
      </c>
    </row>
    <row r="80" spans="1:7" ht="15">
      <c r="A80" s="110"/>
      <c r="B80" s="90"/>
      <c r="C80" s="104">
        <v>343</v>
      </c>
      <c r="D80" s="105" t="s">
        <v>47</v>
      </c>
      <c r="E80" s="93">
        <v>6000</v>
      </c>
      <c r="F80" s="93"/>
      <c r="G80" s="93"/>
    </row>
    <row r="81" spans="1:7" ht="22.5" customHeight="1">
      <c r="A81" s="236"/>
      <c r="B81" s="237"/>
      <c r="C81" s="238"/>
      <c r="D81" s="239" t="s">
        <v>237</v>
      </c>
      <c r="E81" s="240">
        <f>E83</f>
        <v>47000</v>
      </c>
      <c r="F81" s="240">
        <f>F83</f>
        <v>5000</v>
      </c>
      <c r="G81" s="240">
        <f>G83</f>
        <v>5000</v>
      </c>
    </row>
    <row r="82" spans="1:7" ht="19.5" customHeight="1">
      <c r="A82" s="112"/>
      <c r="B82" s="113"/>
      <c r="C82" s="114"/>
      <c r="D82" s="92" t="s">
        <v>15</v>
      </c>
      <c r="E82" s="49">
        <v>47000</v>
      </c>
      <c r="F82" s="49"/>
      <c r="G82" s="49"/>
    </row>
    <row r="83" spans="1:7" ht="15">
      <c r="A83" s="89">
        <v>4</v>
      </c>
      <c r="B83" s="90"/>
      <c r="C83" s="100"/>
      <c r="D83" s="101" t="s">
        <v>53</v>
      </c>
      <c r="E83" s="106">
        <f>E84</f>
        <v>47000</v>
      </c>
      <c r="F83" s="106">
        <f>F84</f>
        <v>5000</v>
      </c>
      <c r="G83" s="106">
        <f>G84</f>
        <v>5000</v>
      </c>
    </row>
    <row r="84" spans="1:7" ht="15">
      <c r="A84" s="110"/>
      <c r="B84" s="111">
        <v>42</v>
      </c>
      <c r="C84" s="100"/>
      <c r="D84" s="101" t="s">
        <v>71</v>
      </c>
      <c r="E84" s="106">
        <f>E85+E86</f>
        <v>47000</v>
      </c>
      <c r="F84" s="106">
        <v>5000</v>
      </c>
      <c r="G84" s="106">
        <v>5000</v>
      </c>
    </row>
    <row r="85" spans="1:7" ht="15">
      <c r="A85" s="110"/>
      <c r="B85" s="90"/>
      <c r="C85" s="104">
        <v>422</v>
      </c>
      <c r="D85" s="105" t="s">
        <v>58</v>
      </c>
      <c r="E85" s="93">
        <v>5000</v>
      </c>
      <c r="F85" s="93"/>
      <c r="G85" s="93"/>
    </row>
    <row r="86" spans="1:7" ht="15">
      <c r="A86" s="110"/>
      <c r="B86" s="90"/>
      <c r="C86" s="104">
        <v>426</v>
      </c>
      <c r="D86" s="105" t="s">
        <v>59</v>
      </c>
      <c r="E86" s="93">
        <v>42000</v>
      </c>
      <c r="F86" s="93"/>
      <c r="G86" s="93"/>
    </row>
    <row r="87" spans="1:7" ht="15">
      <c r="A87" s="332"/>
      <c r="B87" s="333"/>
      <c r="C87" s="333"/>
      <c r="D87" s="334" t="s">
        <v>177</v>
      </c>
      <c r="E87" s="174">
        <f>E89</f>
        <v>148000</v>
      </c>
      <c r="F87" s="174">
        <f>F89</f>
        <v>148000</v>
      </c>
      <c r="G87" s="174">
        <f>G89</f>
        <v>148000</v>
      </c>
    </row>
    <row r="88" spans="1:7" ht="15">
      <c r="A88" s="110"/>
      <c r="B88" s="90"/>
      <c r="C88" s="90"/>
      <c r="D88" s="105" t="s">
        <v>133</v>
      </c>
      <c r="E88" s="93">
        <v>148000</v>
      </c>
      <c r="F88" s="93"/>
      <c r="G88" s="93"/>
    </row>
    <row r="89" spans="1:7" ht="15">
      <c r="A89" s="89">
        <v>3</v>
      </c>
      <c r="B89" s="111"/>
      <c r="C89" s="111"/>
      <c r="D89" s="101" t="s">
        <v>35</v>
      </c>
      <c r="E89" s="106">
        <f>E90+E93</f>
        <v>148000</v>
      </c>
      <c r="F89" s="106">
        <f>F90+F93</f>
        <v>148000</v>
      </c>
      <c r="G89" s="106">
        <f>G90+G93</f>
        <v>148000</v>
      </c>
    </row>
    <row r="90" spans="1:7" ht="15">
      <c r="A90" s="89"/>
      <c r="B90" s="111">
        <v>31</v>
      </c>
      <c r="C90" s="111"/>
      <c r="D90" s="101" t="s">
        <v>36</v>
      </c>
      <c r="E90" s="106">
        <f>SUM(E91:E92)</f>
        <v>141000</v>
      </c>
      <c r="F90" s="106">
        <v>141000</v>
      </c>
      <c r="G90" s="106">
        <v>141000</v>
      </c>
    </row>
    <row r="91" spans="1:7" ht="15">
      <c r="A91" s="110"/>
      <c r="B91" s="90"/>
      <c r="C91" s="90">
        <v>311</v>
      </c>
      <c r="D91" s="105" t="s">
        <v>37</v>
      </c>
      <c r="E91" s="93">
        <v>120000</v>
      </c>
      <c r="F91" s="93"/>
      <c r="G91" s="93"/>
    </row>
    <row r="92" spans="1:7" ht="15">
      <c r="A92" s="110"/>
      <c r="B92" s="90"/>
      <c r="C92" s="90">
        <v>313</v>
      </c>
      <c r="D92" s="105" t="s">
        <v>72</v>
      </c>
      <c r="E92" s="93">
        <v>21000</v>
      </c>
      <c r="F92" s="93"/>
      <c r="G92" s="93"/>
    </row>
    <row r="93" spans="1:7" ht="15">
      <c r="A93" s="89"/>
      <c r="B93" s="111">
        <v>32</v>
      </c>
      <c r="C93" s="111"/>
      <c r="D93" s="101" t="s">
        <v>40</v>
      </c>
      <c r="E93" s="106">
        <v>7000</v>
      </c>
      <c r="F93" s="106">
        <v>7000</v>
      </c>
      <c r="G93" s="106">
        <v>7000</v>
      </c>
    </row>
    <row r="94" spans="1:7" ht="15">
      <c r="A94" s="110"/>
      <c r="B94" s="90"/>
      <c r="C94" s="90">
        <v>321</v>
      </c>
      <c r="D94" s="105" t="s">
        <v>73</v>
      </c>
      <c r="E94" s="93">
        <v>7000</v>
      </c>
      <c r="F94" s="93"/>
      <c r="G94" s="93"/>
    </row>
    <row r="95" spans="1:7" ht="23.25" customHeight="1">
      <c r="A95" s="110"/>
      <c r="B95" s="90"/>
      <c r="C95" s="90"/>
      <c r="D95" s="92" t="s">
        <v>74</v>
      </c>
      <c r="E95" s="93"/>
      <c r="F95" s="93"/>
      <c r="G95" s="93"/>
    </row>
    <row r="96" spans="1:7" ht="24.75" customHeight="1">
      <c r="A96" s="197"/>
      <c r="B96" s="194"/>
      <c r="C96" s="194"/>
      <c r="D96" s="166" t="s">
        <v>184</v>
      </c>
      <c r="E96" s="196">
        <f>E97+E103+E109+E115</f>
        <v>210000</v>
      </c>
      <c r="F96" s="196">
        <f>F97+F103+F109+F115</f>
        <v>200000</v>
      </c>
      <c r="G96" s="196">
        <f>G97+G103+G109+G115</f>
        <v>190000</v>
      </c>
    </row>
    <row r="97" spans="1:7" ht="21.75" customHeight="1">
      <c r="A97" s="348"/>
      <c r="B97" s="349"/>
      <c r="C97" s="349"/>
      <c r="D97" s="350" t="s">
        <v>178</v>
      </c>
      <c r="E97" s="351">
        <f>E99</f>
        <v>100000</v>
      </c>
      <c r="F97" s="351">
        <f>F99</f>
        <v>90000</v>
      </c>
      <c r="G97" s="351">
        <f>G99</f>
        <v>80000</v>
      </c>
    </row>
    <row r="98" spans="1:7" ht="15">
      <c r="A98" s="110"/>
      <c r="B98" s="90"/>
      <c r="C98" s="90"/>
      <c r="D98" s="92" t="s">
        <v>134</v>
      </c>
      <c r="E98" s="106">
        <v>100000</v>
      </c>
      <c r="F98" s="106"/>
      <c r="G98" s="106"/>
    </row>
    <row r="99" spans="1:7" ht="15">
      <c r="A99" s="89">
        <v>3</v>
      </c>
      <c r="B99" s="90"/>
      <c r="C99" s="90"/>
      <c r="D99" s="101" t="s">
        <v>35</v>
      </c>
      <c r="E99" s="106">
        <f>E100</f>
        <v>100000</v>
      </c>
      <c r="F99" s="106">
        <f>F100</f>
        <v>90000</v>
      </c>
      <c r="G99" s="106">
        <f>G100</f>
        <v>80000</v>
      </c>
    </row>
    <row r="100" spans="1:7" ht="15">
      <c r="A100" s="110"/>
      <c r="B100" s="111">
        <v>32</v>
      </c>
      <c r="C100" s="90"/>
      <c r="D100" s="101" t="s">
        <v>40</v>
      </c>
      <c r="E100" s="106">
        <f>E101+E102</f>
        <v>100000</v>
      </c>
      <c r="F100" s="106">
        <v>90000</v>
      </c>
      <c r="G100" s="106">
        <v>80000</v>
      </c>
    </row>
    <row r="101" spans="1:7" ht="15">
      <c r="A101" s="110"/>
      <c r="B101" s="90"/>
      <c r="C101" s="104">
        <v>322</v>
      </c>
      <c r="D101" s="105" t="s">
        <v>42</v>
      </c>
      <c r="E101" s="93">
        <v>20000</v>
      </c>
      <c r="F101" s="93"/>
      <c r="G101" s="93"/>
    </row>
    <row r="102" spans="1:7" ht="15">
      <c r="A102" s="110"/>
      <c r="B102" s="90"/>
      <c r="C102" s="90">
        <v>323</v>
      </c>
      <c r="D102" s="105" t="s">
        <v>43</v>
      </c>
      <c r="E102" s="93">
        <v>80000</v>
      </c>
      <c r="F102" s="93"/>
      <c r="G102" s="93"/>
    </row>
    <row r="103" spans="1:7" ht="22.5" customHeight="1">
      <c r="A103" s="352"/>
      <c r="B103" s="349"/>
      <c r="C103" s="349"/>
      <c r="D103" s="350" t="s">
        <v>179</v>
      </c>
      <c r="E103" s="351">
        <f>E105</f>
        <v>10000</v>
      </c>
      <c r="F103" s="351">
        <f>F105</f>
        <v>10000</v>
      </c>
      <c r="G103" s="351">
        <f>G105</f>
        <v>10000</v>
      </c>
    </row>
    <row r="104" spans="1:7" ht="15">
      <c r="A104" s="110"/>
      <c r="B104" s="90"/>
      <c r="C104" s="90"/>
      <c r="D104" s="92" t="s">
        <v>134</v>
      </c>
      <c r="E104" s="106">
        <v>10000</v>
      </c>
      <c r="F104" s="106"/>
      <c r="G104" s="106"/>
    </row>
    <row r="105" spans="1:7" ht="15">
      <c r="A105" s="89">
        <v>3</v>
      </c>
      <c r="B105" s="90"/>
      <c r="C105" s="90"/>
      <c r="D105" s="101" t="s">
        <v>35</v>
      </c>
      <c r="E105" s="106">
        <f>E106</f>
        <v>10000</v>
      </c>
      <c r="F105" s="106">
        <f>F106</f>
        <v>10000</v>
      </c>
      <c r="G105" s="106">
        <f>G106</f>
        <v>10000</v>
      </c>
    </row>
    <row r="106" spans="1:7" ht="15">
      <c r="A106" s="110"/>
      <c r="B106" s="111">
        <v>32</v>
      </c>
      <c r="C106" s="90"/>
      <c r="D106" s="101" t="s">
        <v>40</v>
      </c>
      <c r="E106" s="106">
        <f>E107+E108</f>
        <v>10000</v>
      </c>
      <c r="F106" s="106">
        <v>10000</v>
      </c>
      <c r="G106" s="106">
        <v>10000</v>
      </c>
    </row>
    <row r="107" spans="1:7" ht="15">
      <c r="A107" s="110"/>
      <c r="B107" s="90"/>
      <c r="C107" s="90">
        <v>322</v>
      </c>
      <c r="D107" s="105" t="s">
        <v>42</v>
      </c>
      <c r="E107" s="93">
        <v>7000</v>
      </c>
      <c r="F107" s="93"/>
      <c r="G107" s="93"/>
    </row>
    <row r="108" spans="1:7" ht="15">
      <c r="A108" s="110"/>
      <c r="B108" s="90"/>
      <c r="C108" s="90">
        <v>323</v>
      </c>
      <c r="D108" s="105" t="s">
        <v>43</v>
      </c>
      <c r="E108" s="93">
        <v>3000</v>
      </c>
      <c r="F108" s="93"/>
      <c r="G108" s="93"/>
    </row>
    <row r="109" spans="1:7" ht="23.25" customHeight="1">
      <c r="A109" s="352"/>
      <c r="B109" s="349"/>
      <c r="C109" s="349"/>
      <c r="D109" s="350" t="s">
        <v>180</v>
      </c>
      <c r="E109" s="351">
        <f>E111</f>
        <v>70000</v>
      </c>
      <c r="F109" s="351">
        <f>F111</f>
        <v>70000</v>
      </c>
      <c r="G109" s="351">
        <f>G111</f>
        <v>70000</v>
      </c>
    </row>
    <row r="110" spans="1:7" ht="15">
      <c r="A110" s="110"/>
      <c r="B110" s="90"/>
      <c r="C110" s="90"/>
      <c r="D110" s="92" t="s">
        <v>134</v>
      </c>
      <c r="E110" s="106">
        <v>70000</v>
      </c>
      <c r="F110" s="106"/>
      <c r="G110" s="106"/>
    </row>
    <row r="111" spans="1:7" ht="15">
      <c r="A111" s="89">
        <v>3</v>
      </c>
      <c r="B111" s="90"/>
      <c r="C111" s="90"/>
      <c r="D111" s="101" t="s">
        <v>35</v>
      </c>
      <c r="E111" s="106">
        <f>E112</f>
        <v>70000</v>
      </c>
      <c r="F111" s="106">
        <f>F112</f>
        <v>70000</v>
      </c>
      <c r="G111" s="106">
        <f>G112</f>
        <v>70000</v>
      </c>
    </row>
    <row r="112" spans="1:7" ht="15">
      <c r="A112" s="110"/>
      <c r="B112" s="111">
        <v>32</v>
      </c>
      <c r="C112" s="90"/>
      <c r="D112" s="101" t="s">
        <v>40</v>
      </c>
      <c r="E112" s="106">
        <f>E113+E114</f>
        <v>70000</v>
      </c>
      <c r="F112" s="106">
        <v>70000</v>
      </c>
      <c r="G112" s="106">
        <v>70000</v>
      </c>
    </row>
    <row r="113" spans="1:7" ht="15">
      <c r="A113" s="110"/>
      <c r="B113" s="90"/>
      <c r="C113" s="90">
        <v>323</v>
      </c>
      <c r="D113" s="105" t="s">
        <v>43</v>
      </c>
      <c r="E113" s="93">
        <v>20000</v>
      </c>
      <c r="F113" s="93"/>
      <c r="G113" s="119"/>
    </row>
    <row r="114" spans="1:7" ht="15">
      <c r="A114" s="110"/>
      <c r="B114" s="90"/>
      <c r="C114" s="90">
        <v>322</v>
      </c>
      <c r="D114" s="105" t="s">
        <v>42</v>
      </c>
      <c r="E114" s="93">
        <v>50000</v>
      </c>
      <c r="F114" s="93"/>
      <c r="G114" s="119"/>
    </row>
    <row r="115" spans="1:7" ht="25.5" customHeight="1">
      <c r="A115" s="352"/>
      <c r="B115" s="349"/>
      <c r="C115" s="349"/>
      <c r="D115" s="350" t="s">
        <v>181</v>
      </c>
      <c r="E115" s="351">
        <f>E117</f>
        <v>30000</v>
      </c>
      <c r="F115" s="351">
        <f>F117</f>
        <v>30000</v>
      </c>
      <c r="G115" s="351">
        <f>G117</f>
        <v>30000</v>
      </c>
    </row>
    <row r="116" spans="1:7" ht="15">
      <c r="A116" s="110"/>
      <c r="B116" s="90"/>
      <c r="C116" s="90"/>
      <c r="D116" s="92" t="s">
        <v>134</v>
      </c>
      <c r="E116" s="106">
        <v>30000</v>
      </c>
      <c r="F116" s="106"/>
      <c r="G116" s="106"/>
    </row>
    <row r="117" spans="1:7" ht="15">
      <c r="A117" s="89">
        <v>3</v>
      </c>
      <c r="B117" s="90"/>
      <c r="C117" s="90"/>
      <c r="D117" s="101" t="s">
        <v>35</v>
      </c>
      <c r="E117" s="106">
        <f>E118</f>
        <v>30000</v>
      </c>
      <c r="F117" s="106">
        <f>F118</f>
        <v>30000</v>
      </c>
      <c r="G117" s="106">
        <f>G118</f>
        <v>30000</v>
      </c>
    </row>
    <row r="118" spans="1:7" ht="15">
      <c r="A118" s="110"/>
      <c r="B118" s="111">
        <v>32</v>
      </c>
      <c r="C118" s="90"/>
      <c r="D118" s="101" t="s">
        <v>40</v>
      </c>
      <c r="E118" s="106">
        <f>E119+E120</f>
        <v>30000</v>
      </c>
      <c r="F118" s="106">
        <v>30000</v>
      </c>
      <c r="G118" s="106">
        <v>30000</v>
      </c>
    </row>
    <row r="119" spans="1:7" ht="15">
      <c r="A119" s="110"/>
      <c r="B119" s="90"/>
      <c r="C119" s="90">
        <v>322</v>
      </c>
      <c r="D119" s="105" t="s">
        <v>42</v>
      </c>
      <c r="E119" s="93">
        <v>15000</v>
      </c>
      <c r="F119" s="93"/>
      <c r="G119" s="119"/>
    </row>
    <row r="120" spans="1:7" ht="15">
      <c r="A120" s="110"/>
      <c r="B120" s="90"/>
      <c r="C120" s="90">
        <v>323</v>
      </c>
      <c r="D120" s="105" t="s">
        <v>43</v>
      </c>
      <c r="E120" s="93">
        <v>15000</v>
      </c>
      <c r="F120" s="93"/>
      <c r="G120" s="119"/>
    </row>
    <row r="121" spans="1:7" ht="24" customHeight="1">
      <c r="A121" s="110"/>
      <c r="B121" s="90"/>
      <c r="C121" s="90"/>
      <c r="D121" s="92" t="s">
        <v>74</v>
      </c>
      <c r="E121" s="93"/>
      <c r="F121" s="93"/>
      <c r="G121" s="119"/>
    </row>
    <row r="122" spans="1:7" ht="23.25" customHeight="1">
      <c r="A122" s="335"/>
      <c r="B122" s="186"/>
      <c r="C122" s="186"/>
      <c r="D122" s="162" t="s">
        <v>185</v>
      </c>
      <c r="E122" s="160">
        <f>E123+E129</f>
        <v>140000</v>
      </c>
      <c r="F122" s="160">
        <f>F123+F129</f>
        <v>140000</v>
      </c>
      <c r="G122" s="160">
        <f>G123+G129</f>
        <v>140000</v>
      </c>
    </row>
    <row r="123" spans="1:7" ht="18" customHeight="1">
      <c r="A123" s="336"/>
      <c r="B123" s="337"/>
      <c r="C123" s="337"/>
      <c r="D123" s="338" t="s">
        <v>142</v>
      </c>
      <c r="E123" s="339">
        <f>E125</f>
        <v>70000</v>
      </c>
      <c r="F123" s="339">
        <f>F125</f>
        <v>70000</v>
      </c>
      <c r="G123" s="339">
        <f>G125</f>
        <v>70000</v>
      </c>
    </row>
    <row r="124" spans="1:7" ht="15">
      <c r="A124" s="110"/>
      <c r="B124" s="90"/>
      <c r="C124" s="90"/>
      <c r="D124" s="92" t="s">
        <v>134</v>
      </c>
      <c r="E124" s="106">
        <v>70000</v>
      </c>
      <c r="F124" s="106"/>
      <c r="G124" s="106"/>
    </row>
    <row r="125" spans="1:7" ht="15">
      <c r="A125" s="89">
        <v>3</v>
      </c>
      <c r="B125" s="90"/>
      <c r="C125" s="90"/>
      <c r="D125" s="101" t="s">
        <v>35</v>
      </c>
      <c r="E125" s="106">
        <f>E126</f>
        <v>70000</v>
      </c>
      <c r="F125" s="106">
        <f>F126</f>
        <v>70000</v>
      </c>
      <c r="G125" s="106">
        <f>G126</f>
        <v>70000</v>
      </c>
    </row>
    <row r="126" spans="1:7" ht="15">
      <c r="A126" s="110"/>
      <c r="B126" s="111">
        <v>32</v>
      </c>
      <c r="C126" s="90"/>
      <c r="D126" s="101" t="s">
        <v>40</v>
      </c>
      <c r="E126" s="106">
        <f>E127+E128</f>
        <v>70000</v>
      </c>
      <c r="F126" s="106">
        <v>70000</v>
      </c>
      <c r="G126" s="106">
        <v>70000</v>
      </c>
    </row>
    <row r="127" spans="1:7" ht="15">
      <c r="A127" s="110"/>
      <c r="B127" s="90"/>
      <c r="C127" s="104">
        <v>322</v>
      </c>
      <c r="D127" s="105" t="s">
        <v>42</v>
      </c>
      <c r="E127" s="93">
        <v>40000</v>
      </c>
      <c r="F127" s="93"/>
      <c r="G127" s="93"/>
    </row>
    <row r="128" spans="1:7" ht="15">
      <c r="A128" s="110"/>
      <c r="B128" s="90"/>
      <c r="C128" s="90">
        <v>323</v>
      </c>
      <c r="D128" s="105" t="s">
        <v>43</v>
      </c>
      <c r="E128" s="93">
        <v>30000</v>
      </c>
      <c r="F128" s="93"/>
      <c r="G128" s="93"/>
    </row>
    <row r="129" spans="1:7" ht="21" customHeight="1">
      <c r="A129" s="340"/>
      <c r="B129" s="202"/>
      <c r="C129" s="202"/>
      <c r="D129" s="203" t="s">
        <v>186</v>
      </c>
      <c r="E129" s="204">
        <f>E131</f>
        <v>70000</v>
      </c>
      <c r="F129" s="204">
        <f>F131</f>
        <v>70000</v>
      </c>
      <c r="G129" s="204">
        <f>G131</f>
        <v>70000</v>
      </c>
    </row>
    <row r="130" spans="1:7" ht="15">
      <c r="A130" s="110"/>
      <c r="B130" s="90"/>
      <c r="C130" s="90"/>
      <c r="D130" s="92" t="s">
        <v>134</v>
      </c>
      <c r="E130" s="106">
        <v>70000</v>
      </c>
      <c r="F130" s="106"/>
      <c r="G130" s="106"/>
    </row>
    <row r="131" spans="1:7" ht="15">
      <c r="A131" s="89">
        <v>4</v>
      </c>
      <c r="B131" s="90"/>
      <c r="C131" s="90"/>
      <c r="D131" s="101" t="s">
        <v>53</v>
      </c>
      <c r="E131" s="106">
        <f>E132</f>
        <v>70000</v>
      </c>
      <c r="F131" s="106">
        <f>F132</f>
        <v>70000</v>
      </c>
      <c r="G131" s="106">
        <f>G132</f>
        <v>70000</v>
      </c>
    </row>
    <row r="132" spans="1:7" ht="15">
      <c r="A132" s="110"/>
      <c r="B132" s="111">
        <v>42</v>
      </c>
      <c r="C132" s="90"/>
      <c r="D132" s="101" t="s">
        <v>56</v>
      </c>
      <c r="E132" s="106">
        <f>E133</f>
        <v>70000</v>
      </c>
      <c r="F132" s="106">
        <v>70000</v>
      </c>
      <c r="G132" s="106">
        <v>70000</v>
      </c>
    </row>
    <row r="133" spans="1:7" ht="15">
      <c r="A133" s="110"/>
      <c r="B133" s="90"/>
      <c r="C133" s="90">
        <v>422</v>
      </c>
      <c r="D133" s="105" t="s">
        <v>58</v>
      </c>
      <c r="E133" s="93">
        <v>70000</v>
      </c>
      <c r="F133" s="93"/>
      <c r="G133" s="93"/>
    </row>
    <row r="134" spans="1:7" ht="27.75" customHeight="1">
      <c r="A134" s="110"/>
      <c r="B134" s="90"/>
      <c r="C134" s="90"/>
      <c r="D134" s="92" t="s">
        <v>74</v>
      </c>
      <c r="E134" s="93"/>
      <c r="F134" s="93"/>
      <c r="G134" s="93"/>
    </row>
    <row r="135" spans="1:7" ht="35.25" customHeight="1">
      <c r="A135" s="159"/>
      <c r="B135" s="186"/>
      <c r="C135" s="186"/>
      <c r="D135" s="162" t="s">
        <v>96</v>
      </c>
      <c r="E135" s="160">
        <f>E136+E141+E146+E151+E156+E161+E167+E197+E172+E177+E202+E182+E187+E192+E207</f>
        <v>16854500</v>
      </c>
      <c r="F135" s="160">
        <f>F136+F141+F146+F151+F156+F161+F167+F197+F172+F177+F202+F182+F187+F192+F207</f>
        <v>36311600</v>
      </c>
      <c r="G135" s="160">
        <f>G136+G141+G146+G151+G156+G161+G167+G197+G172+G177+G202+G182+G187+G192+G207</f>
        <v>31372000</v>
      </c>
    </row>
    <row r="136" spans="1:7" ht="21.75" customHeight="1">
      <c r="A136" s="241"/>
      <c r="B136" s="242"/>
      <c r="C136" s="242"/>
      <c r="D136" s="243" t="s">
        <v>187</v>
      </c>
      <c r="E136" s="244">
        <f>E138</f>
        <v>6402500</v>
      </c>
      <c r="F136" s="244">
        <f>F138</f>
        <v>0</v>
      </c>
      <c r="G136" s="244">
        <f>G138</f>
        <v>0</v>
      </c>
    </row>
    <row r="137" spans="1:7" ht="15">
      <c r="A137" s="110"/>
      <c r="B137" s="90"/>
      <c r="C137" s="90"/>
      <c r="D137" s="92" t="s">
        <v>175</v>
      </c>
      <c r="E137" s="49">
        <v>6402500</v>
      </c>
      <c r="F137" s="49"/>
      <c r="G137" s="49"/>
    </row>
    <row r="138" spans="1:7" ht="15">
      <c r="A138" s="89">
        <v>4</v>
      </c>
      <c r="B138" s="90"/>
      <c r="C138" s="90"/>
      <c r="D138" s="101" t="s">
        <v>53</v>
      </c>
      <c r="E138" s="49">
        <f aca="true" t="shared" si="0" ref="E138:G139">E139</f>
        <v>6402500</v>
      </c>
      <c r="F138" s="49">
        <f t="shared" si="0"/>
        <v>0</v>
      </c>
      <c r="G138" s="49">
        <f t="shared" si="0"/>
        <v>0</v>
      </c>
    </row>
    <row r="139" spans="1:7" ht="15">
      <c r="A139" s="110"/>
      <c r="B139" s="120">
        <v>42</v>
      </c>
      <c r="C139" s="90"/>
      <c r="D139" s="101" t="s">
        <v>75</v>
      </c>
      <c r="E139" s="49">
        <f t="shared" si="0"/>
        <v>6402500</v>
      </c>
      <c r="F139" s="49">
        <f t="shared" si="0"/>
        <v>0</v>
      </c>
      <c r="G139" s="49">
        <f t="shared" si="0"/>
        <v>0</v>
      </c>
    </row>
    <row r="140" spans="1:7" ht="15">
      <c r="A140" s="110"/>
      <c r="B140" s="121"/>
      <c r="C140" s="90">
        <v>421</v>
      </c>
      <c r="D140" s="105" t="s">
        <v>57</v>
      </c>
      <c r="E140" s="119">
        <v>6402500</v>
      </c>
      <c r="F140" s="119"/>
      <c r="G140" s="119"/>
    </row>
    <row r="141" spans="1:7" ht="17.25" customHeight="1">
      <c r="A141" s="241"/>
      <c r="B141" s="242"/>
      <c r="C141" s="242"/>
      <c r="D141" s="243" t="s">
        <v>188</v>
      </c>
      <c r="E141" s="244">
        <f>E143</f>
        <v>7564000</v>
      </c>
      <c r="F141" s="244">
        <f>F143</f>
        <v>7000000</v>
      </c>
      <c r="G141" s="244">
        <f>G143</f>
        <v>7000000</v>
      </c>
    </row>
    <row r="142" spans="1:7" ht="15">
      <c r="A142" s="110"/>
      <c r="B142" s="90"/>
      <c r="C142" s="90"/>
      <c r="D142" s="92" t="s">
        <v>175</v>
      </c>
      <c r="E142" s="49">
        <v>7564000</v>
      </c>
      <c r="F142" s="49"/>
      <c r="G142" s="49"/>
    </row>
    <row r="143" spans="1:7" ht="15">
      <c r="A143" s="89">
        <v>4</v>
      </c>
      <c r="B143" s="90"/>
      <c r="C143" s="90"/>
      <c r="D143" s="101" t="s">
        <v>53</v>
      </c>
      <c r="E143" s="49">
        <f>E144</f>
        <v>7564000</v>
      </c>
      <c r="F143" s="49">
        <f>F144</f>
        <v>7000000</v>
      </c>
      <c r="G143" s="49">
        <f>G144</f>
        <v>7000000</v>
      </c>
    </row>
    <row r="144" spans="1:7" ht="15">
      <c r="A144" s="110"/>
      <c r="B144" s="111">
        <v>42</v>
      </c>
      <c r="C144" s="90"/>
      <c r="D144" s="101" t="s">
        <v>76</v>
      </c>
      <c r="E144" s="49">
        <f>E145</f>
        <v>7564000</v>
      </c>
      <c r="F144" s="49">
        <v>7000000</v>
      </c>
      <c r="G144" s="49">
        <v>7000000</v>
      </c>
    </row>
    <row r="145" spans="1:7" ht="15.75" customHeight="1">
      <c r="A145" s="110"/>
      <c r="B145" s="90"/>
      <c r="C145" s="90">
        <v>421</v>
      </c>
      <c r="D145" s="105" t="s">
        <v>57</v>
      </c>
      <c r="E145" s="119">
        <v>7564000</v>
      </c>
      <c r="F145" s="119"/>
      <c r="G145" s="119"/>
    </row>
    <row r="146" spans="1:7" ht="15.75" customHeight="1">
      <c r="A146" s="241"/>
      <c r="B146" s="242"/>
      <c r="C146" s="242"/>
      <c r="D146" s="243" t="s">
        <v>189</v>
      </c>
      <c r="E146" s="244">
        <f>E148</f>
        <v>20000</v>
      </c>
      <c r="F146" s="244">
        <f>F148</f>
        <v>5000000</v>
      </c>
      <c r="G146" s="244">
        <f>G148</f>
        <v>7000000</v>
      </c>
    </row>
    <row r="147" spans="1:7" ht="15.75" customHeight="1">
      <c r="A147" s="110"/>
      <c r="B147" s="90"/>
      <c r="C147" s="90"/>
      <c r="D147" s="92" t="s">
        <v>175</v>
      </c>
      <c r="E147" s="49">
        <v>20000</v>
      </c>
      <c r="F147" s="49"/>
      <c r="G147" s="49"/>
    </row>
    <row r="148" spans="1:7" ht="15.75" customHeight="1">
      <c r="A148" s="89">
        <v>4</v>
      </c>
      <c r="B148" s="90"/>
      <c r="C148" s="90"/>
      <c r="D148" s="101" t="s">
        <v>53</v>
      </c>
      <c r="E148" s="49">
        <f aca="true" t="shared" si="1" ref="E148:G149">E149</f>
        <v>20000</v>
      </c>
      <c r="F148" s="49">
        <f t="shared" si="1"/>
        <v>5000000</v>
      </c>
      <c r="G148" s="49">
        <f t="shared" si="1"/>
        <v>7000000</v>
      </c>
    </row>
    <row r="149" spans="1:7" ht="15.75" customHeight="1">
      <c r="A149" s="110"/>
      <c r="B149" s="111">
        <v>42</v>
      </c>
      <c r="C149" s="90"/>
      <c r="D149" s="101" t="s">
        <v>76</v>
      </c>
      <c r="E149" s="49">
        <f t="shared" si="1"/>
        <v>20000</v>
      </c>
      <c r="F149" s="49">
        <v>5000000</v>
      </c>
      <c r="G149" s="49">
        <v>7000000</v>
      </c>
    </row>
    <row r="150" spans="1:7" ht="15.75" customHeight="1">
      <c r="A150" s="110"/>
      <c r="B150" s="90"/>
      <c r="C150" s="90">
        <v>421</v>
      </c>
      <c r="D150" s="105" t="s">
        <v>57</v>
      </c>
      <c r="E150" s="119">
        <v>20000</v>
      </c>
      <c r="F150" s="119"/>
      <c r="G150" s="119"/>
    </row>
    <row r="151" spans="1:7" ht="22.5" customHeight="1">
      <c r="A151" s="241"/>
      <c r="B151" s="242"/>
      <c r="C151" s="242"/>
      <c r="D151" s="243" t="s">
        <v>191</v>
      </c>
      <c r="E151" s="244">
        <f>E153</f>
        <v>100000</v>
      </c>
      <c r="F151" s="244">
        <f>F153</f>
        <v>343000</v>
      </c>
      <c r="G151" s="244">
        <f>G153</f>
        <v>0</v>
      </c>
    </row>
    <row r="152" spans="1:7" ht="15.75" customHeight="1">
      <c r="A152" s="110"/>
      <c r="B152" s="90"/>
      <c r="C152" s="90"/>
      <c r="D152" s="92" t="s">
        <v>175</v>
      </c>
      <c r="E152" s="49">
        <v>100000</v>
      </c>
      <c r="F152" s="49"/>
      <c r="G152" s="49"/>
    </row>
    <row r="153" spans="1:7" ht="15.75" customHeight="1">
      <c r="A153" s="89">
        <v>4</v>
      </c>
      <c r="B153" s="90"/>
      <c r="C153" s="90"/>
      <c r="D153" s="101" t="s">
        <v>53</v>
      </c>
      <c r="E153" s="49">
        <f aca="true" t="shared" si="2" ref="E153:G154">E154</f>
        <v>100000</v>
      </c>
      <c r="F153" s="49">
        <f t="shared" si="2"/>
        <v>343000</v>
      </c>
      <c r="G153" s="49">
        <f t="shared" si="2"/>
        <v>0</v>
      </c>
    </row>
    <row r="154" spans="1:7" ht="15.75" customHeight="1">
      <c r="A154" s="110"/>
      <c r="B154" s="111">
        <v>42</v>
      </c>
      <c r="C154" s="90"/>
      <c r="D154" s="101" t="s">
        <v>76</v>
      </c>
      <c r="E154" s="49">
        <f t="shared" si="2"/>
        <v>100000</v>
      </c>
      <c r="F154" s="49">
        <v>343000</v>
      </c>
      <c r="G154" s="49">
        <v>0</v>
      </c>
    </row>
    <row r="155" spans="1:7" ht="15.75" customHeight="1">
      <c r="A155" s="110"/>
      <c r="B155" s="90"/>
      <c r="C155" s="90">
        <v>421</v>
      </c>
      <c r="D155" s="105" t="s">
        <v>57</v>
      </c>
      <c r="E155" s="119">
        <v>100000</v>
      </c>
      <c r="F155" s="119"/>
      <c r="G155" s="119"/>
    </row>
    <row r="156" spans="1:7" ht="18.75" customHeight="1">
      <c r="A156" s="241"/>
      <c r="B156" s="242"/>
      <c r="C156" s="242"/>
      <c r="D156" s="243" t="s">
        <v>190</v>
      </c>
      <c r="E156" s="244">
        <f>E158</f>
        <v>100000</v>
      </c>
      <c r="F156" s="244">
        <f>F158</f>
        <v>4733000</v>
      </c>
      <c r="G156" s="244">
        <f>G158</f>
        <v>0</v>
      </c>
    </row>
    <row r="157" spans="1:7" ht="15.75" customHeight="1">
      <c r="A157" s="110"/>
      <c r="B157" s="90"/>
      <c r="C157" s="90"/>
      <c r="D157" s="92" t="s">
        <v>175</v>
      </c>
      <c r="E157" s="49">
        <v>100000</v>
      </c>
      <c r="F157" s="49"/>
      <c r="G157" s="49"/>
    </row>
    <row r="158" spans="1:7" ht="15.75" customHeight="1">
      <c r="A158" s="89">
        <v>4</v>
      </c>
      <c r="B158" s="90"/>
      <c r="C158" s="90"/>
      <c r="D158" s="101" t="s">
        <v>53</v>
      </c>
      <c r="E158" s="49">
        <f aca="true" t="shared" si="3" ref="E158:G159">E159</f>
        <v>100000</v>
      </c>
      <c r="F158" s="49">
        <f t="shared" si="3"/>
        <v>4733000</v>
      </c>
      <c r="G158" s="49">
        <f t="shared" si="3"/>
        <v>0</v>
      </c>
    </row>
    <row r="159" spans="1:7" ht="15.75" customHeight="1">
      <c r="A159" s="110"/>
      <c r="B159" s="111">
        <v>42</v>
      </c>
      <c r="C159" s="90"/>
      <c r="D159" s="101" t="s">
        <v>76</v>
      </c>
      <c r="E159" s="49">
        <f t="shared" si="3"/>
        <v>100000</v>
      </c>
      <c r="F159" s="49">
        <f t="shared" si="3"/>
        <v>4733000</v>
      </c>
      <c r="G159" s="49">
        <v>0</v>
      </c>
    </row>
    <row r="160" spans="1:7" ht="15.75" customHeight="1">
      <c r="A160" s="110"/>
      <c r="B160" s="90"/>
      <c r="C160" s="90">
        <v>421</v>
      </c>
      <c r="D160" s="105" t="s">
        <v>57</v>
      </c>
      <c r="E160" s="119">
        <v>100000</v>
      </c>
      <c r="F160" s="119">
        <v>4733000</v>
      </c>
      <c r="G160" s="119"/>
    </row>
    <row r="161" spans="1:7" ht="29.25" customHeight="1">
      <c r="A161" s="241"/>
      <c r="B161" s="242"/>
      <c r="C161" s="242"/>
      <c r="D161" s="243" t="s">
        <v>192</v>
      </c>
      <c r="E161" s="244">
        <f>E163</f>
        <v>80000</v>
      </c>
      <c r="F161" s="244">
        <f>F163</f>
        <v>0</v>
      </c>
      <c r="G161" s="244">
        <f>G163</f>
        <v>0</v>
      </c>
    </row>
    <row r="162" spans="1:7" ht="15.75" customHeight="1">
      <c r="A162" s="103"/>
      <c r="B162" s="99"/>
      <c r="C162" s="99"/>
      <c r="D162" s="92" t="s">
        <v>175</v>
      </c>
      <c r="E162" s="43">
        <v>80000</v>
      </c>
      <c r="F162" s="43"/>
      <c r="G162" s="43"/>
    </row>
    <row r="163" spans="1:7" ht="15.75" customHeight="1">
      <c r="A163" s="98">
        <v>4</v>
      </c>
      <c r="B163" s="99"/>
      <c r="C163" s="99"/>
      <c r="D163" s="245" t="s">
        <v>53</v>
      </c>
      <c r="E163" s="43">
        <f>E164</f>
        <v>80000</v>
      </c>
      <c r="F163" s="43">
        <f>F164</f>
        <v>0</v>
      </c>
      <c r="G163" s="43">
        <f>G164</f>
        <v>0</v>
      </c>
    </row>
    <row r="164" spans="1:7" ht="15.75" customHeight="1">
      <c r="A164" s="103"/>
      <c r="B164" s="102">
        <v>42</v>
      </c>
      <c r="C164" s="99"/>
      <c r="D164" s="245" t="s">
        <v>56</v>
      </c>
      <c r="E164" s="43">
        <f>SUM(E165:E166)</f>
        <v>80000</v>
      </c>
      <c r="F164" s="43">
        <f>F166</f>
        <v>0</v>
      </c>
      <c r="G164" s="43">
        <f>G166</f>
        <v>0</v>
      </c>
    </row>
    <row r="165" spans="1:7" ht="15.75" customHeight="1">
      <c r="A165" s="103"/>
      <c r="B165" s="102"/>
      <c r="C165" s="99">
        <v>421</v>
      </c>
      <c r="D165" s="246" t="s">
        <v>57</v>
      </c>
      <c r="E165" s="247">
        <v>60000</v>
      </c>
      <c r="F165" s="43"/>
      <c r="G165" s="43"/>
    </row>
    <row r="166" spans="1:7" ht="15.75" customHeight="1">
      <c r="A166" s="103"/>
      <c r="B166" s="99"/>
      <c r="C166" s="99">
        <v>422</v>
      </c>
      <c r="D166" s="246" t="s">
        <v>58</v>
      </c>
      <c r="E166" s="247">
        <v>20000</v>
      </c>
      <c r="F166" s="247"/>
      <c r="G166" s="247"/>
    </row>
    <row r="167" spans="1:7" ht="27" customHeight="1">
      <c r="A167" s="343"/>
      <c r="B167" s="341"/>
      <c r="C167" s="341"/>
      <c r="D167" s="342" t="s">
        <v>193</v>
      </c>
      <c r="E167" s="244">
        <f>E169</f>
        <v>50000</v>
      </c>
      <c r="F167" s="244">
        <f>F169</f>
        <v>4670800</v>
      </c>
      <c r="G167" s="244">
        <f>G169</f>
        <v>0</v>
      </c>
    </row>
    <row r="168" spans="1:7" ht="16.5" customHeight="1">
      <c r="A168" s="110"/>
      <c r="B168" s="90"/>
      <c r="C168" s="90"/>
      <c r="D168" s="92" t="s">
        <v>175</v>
      </c>
      <c r="E168" s="106">
        <v>50000</v>
      </c>
      <c r="F168" s="106"/>
      <c r="G168" s="106"/>
    </row>
    <row r="169" spans="1:7" ht="15.75" customHeight="1">
      <c r="A169" s="89">
        <v>4</v>
      </c>
      <c r="B169" s="90"/>
      <c r="C169" s="90"/>
      <c r="D169" s="101" t="s">
        <v>53</v>
      </c>
      <c r="E169" s="106">
        <f>E170</f>
        <v>50000</v>
      </c>
      <c r="F169" s="106">
        <f>F170</f>
        <v>4670800</v>
      </c>
      <c r="G169" s="106">
        <f>G170</f>
        <v>0</v>
      </c>
    </row>
    <row r="170" spans="1:7" ht="15.75" customHeight="1">
      <c r="A170" s="110"/>
      <c r="B170" s="111">
        <v>42</v>
      </c>
      <c r="C170" s="90"/>
      <c r="D170" s="101" t="s">
        <v>54</v>
      </c>
      <c r="E170" s="106">
        <f>E171</f>
        <v>50000</v>
      </c>
      <c r="F170" s="106">
        <v>4670800</v>
      </c>
      <c r="G170" s="106">
        <v>0</v>
      </c>
    </row>
    <row r="171" spans="1:7" ht="15.75" customHeight="1">
      <c r="A171" s="110"/>
      <c r="B171" s="90"/>
      <c r="C171" s="90">
        <v>421</v>
      </c>
      <c r="D171" s="105" t="s">
        <v>57</v>
      </c>
      <c r="E171" s="93">
        <v>50000</v>
      </c>
      <c r="F171" s="93"/>
      <c r="G171" s="93"/>
    </row>
    <row r="172" spans="1:7" ht="26.25" customHeight="1">
      <c r="A172" s="343"/>
      <c r="B172" s="341"/>
      <c r="C172" s="341"/>
      <c r="D172" s="342" t="s">
        <v>194</v>
      </c>
      <c r="E172" s="244">
        <f>E174</f>
        <v>50000</v>
      </c>
      <c r="F172" s="244">
        <f>F174</f>
        <v>2000000</v>
      </c>
      <c r="G172" s="244">
        <f>G174</f>
        <v>1300000</v>
      </c>
    </row>
    <row r="173" spans="1:7" ht="15.75" customHeight="1">
      <c r="A173" s="110"/>
      <c r="B173" s="90"/>
      <c r="C173" s="90"/>
      <c r="D173" s="92" t="s">
        <v>175</v>
      </c>
      <c r="E173" s="106">
        <v>50000</v>
      </c>
      <c r="F173" s="106"/>
      <c r="G173" s="106"/>
    </row>
    <row r="174" spans="1:7" ht="15.75" customHeight="1">
      <c r="A174" s="89">
        <v>4</v>
      </c>
      <c r="B174" s="90"/>
      <c r="C174" s="90"/>
      <c r="D174" s="101" t="s">
        <v>53</v>
      </c>
      <c r="E174" s="106">
        <f>E175</f>
        <v>50000</v>
      </c>
      <c r="F174" s="106">
        <f>F175</f>
        <v>2000000</v>
      </c>
      <c r="G174" s="106">
        <f>G175</f>
        <v>1300000</v>
      </c>
    </row>
    <row r="175" spans="1:7" ht="15.75" customHeight="1">
      <c r="A175" s="110"/>
      <c r="B175" s="111">
        <v>42</v>
      </c>
      <c r="C175" s="90"/>
      <c r="D175" s="101" t="s">
        <v>54</v>
      </c>
      <c r="E175" s="106">
        <f>E176</f>
        <v>50000</v>
      </c>
      <c r="F175" s="106">
        <v>2000000</v>
      </c>
      <c r="G175" s="106">
        <v>1300000</v>
      </c>
    </row>
    <row r="176" spans="1:7" ht="15.75" customHeight="1">
      <c r="A176" s="110"/>
      <c r="B176" s="90"/>
      <c r="C176" s="90">
        <v>421</v>
      </c>
      <c r="D176" s="105" t="s">
        <v>57</v>
      </c>
      <c r="E176" s="93">
        <v>50000</v>
      </c>
      <c r="F176" s="93"/>
      <c r="G176" s="93"/>
    </row>
    <row r="177" spans="1:7" ht="27.75" customHeight="1">
      <c r="A177" s="343"/>
      <c r="B177" s="341"/>
      <c r="C177" s="341"/>
      <c r="D177" s="342" t="s">
        <v>195</v>
      </c>
      <c r="E177" s="244">
        <f>E179</f>
        <v>1288000</v>
      </c>
      <c r="F177" s="244">
        <f>F179</f>
        <v>700000</v>
      </c>
      <c r="G177" s="244">
        <f>G179</f>
        <v>0</v>
      </c>
    </row>
    <row r="178" spans="1:7" ht="15.75" customHeight="1">
      <c r="A178" s="110"/>
      <c r="B178" s="90"/>
      <c r="C178" s="90"/>
      <c r="D178" s="92" t="s">
        <v>175</v>
      </c>
      <c r="E178" s="106">
        <v>1288000</v>
      </c>
      <c r="F178" s="106"/>
      <c r="G178" s="106"/>
    </row>
    <row r="179" spans="1:7" ht="15.75" customHeight="1">
      <c r="A179" s="89">
        <v>4</v>
      </c>
      <c r="B179" s="90"/>
      <c r="C179" s="90"/>
      <c r="D179" s="101" t="s">
        <v>53</v>
      </c>
      <c r="E179" s="106">
        <f>E180</f>
        <v>1288000</v>
      </c>
      <c r="F179" s="106">
        <f>F180</f>
        <v>700000</v>
      </c>
      <c r="G179" s="106">
        <f>G180</f>
        <v>0</v>
      </c>
    </row>
    <row r="180" spans="1:7" ht="15.75" customHeight="1">
      <c r="A180" s="110"/>
      <c r="B180" s="111">
        <v>42</v>
      </c>
      <c r="C180" s="90"/>
      <c r="D180" s="101" t="s">
        <v>54</v>
      </c>
      <c r="E180" s="106">
        <f>E181</f>
        <v>1288000</v>
      </c>
      <c r="F180" s="106">
        <v>700000</v>
      </c>
      <c r="G180" s="106">
        <v>0</v>
      </c>
    </row>
    <row r="181" spans="1:7" ht="15.75" customHeight="1">
      <c r="A181" s="110"/>
      <c r="B181" s="90"/>
      <c r="C181" s="90">
        <v>421</v>
      </c>
      <c r="D181" s="105" t="s">
        <v>57</v>
      </c>
      <c r="E181" s="93">
        <v>1288000</v>
      </c>
      <c r="F181" s="93"/>
      <c r="G181" s="93"/>
    </row>
    <row r="182" spans="1:7" ht="20.25" customHeight="1">
      <c r="A182" s="343"/>
      <c r="B182" s="341"/>
      <c r="C182" s="341"/>
      <c r="D182" s="342" t="s">
        <v>196</v>
      </c>
      <c r="E182" s="244">
        <f>E184</f>
        <v>1000000</v>
      </c>
      <c r="F182" s="244">
        <f>F184</f>
        <v>2864800</v>
      </c>
      <c r="G182" s="244">
        <f>G184</f>
        <v>0</v>
      </c>
    </row>
    <row r="183" spans="1:7" ht="15.75" customHeight="1">
      <c r="A183" s="110"/>
      <c r="B183" s="90"/>
      <c r="C183" s="90"/>
      <c r="D183" s="92" t="s">
        <v>175</v>
      </c>
      <c r="E183" s="106">
        <v>1000000</v>
      </c>
      <c r="F183" s="106"/>
      <c r="G183" s="106"/>
    </row>
    <row r="184" spans="1:7" ht="15.75" customHeight="1">
      <c r="A184" s="89">
        <v>4</v>
      </c>
      <c r="B184" s="90"/>
      <c r="C184" s="90"/>
      <c r="D184" s="101" t="s">
        <v>53</v>
      </c>
      <c r="E184" s="106">
        <f>E185</f>
        <v>1000000</v>
      </c>
      <c r="F184" s="106">
        <f>F185</f>
        <v>2864800</v>
      </c>
      <c r="G184" s="106">
        <f>G185</f>
        <v>0</v>
      </c>
    </row>
    <row r="185" spans="1:7" ht="15.75" customHeight="1">
      <c r="A185" s="110"/>
      <c r="B185" s="111">
        <v>42</v>
      </c>
      <c r="C185" s="90"/>
      <c r="D185" s="101" t="s">
        <v>54</v>
      </c>
      <c r="E185" s="106">
        <f>E186</f>
        <v>1000000</v>
      </c>
      <c r="F185" s="106">
        <v>2864800</v>
      </c>
      <c r="G185" s="106">
        <v>0</v>
      </c>
    </row>
    <row r="186" spans="1:7" ht="15.75" customHeight="1">
      <c r="A186" s="110"/>
      <c r="B186" s="90"/>
      <c r="C186" s="90">
        <v>421</v>
      </c>
      <c r="D186" s="105" t="s">
        <v>57</v>
      </c>
      <c r="E186" s="93">
        <v>1000000</v>
      </c>
      <c r="F186" s="93"/>
      <c r="G186" s="93"/>
    </row>
    <row r="187" spans="1:7" ht="29.25" customHeight="1">
      <c r="A187" s="343"/>
      <c r="B187" s="341"/>
      <c r="C187" s="341"/>
      <c r="D187" s="342" t="s">
        <v>197</v>
      </c>
      <c r="E187" s="244">
        <f>E189</f>
        <v>150000</v>
      </c>
      <c r="F187" s="244">
        <f>F189</f>
        <v>0</v>
      </c>
      <c r="G187" s="244">
        <f>G189</f>
        <v>0</v>
      </c>
    </row>
    <row r="188" spans="1:7" ht="15.75" customHeight="1">
      <c r="A188" s="110"/>
      <c r="B188" s="90"/>
      <c r="C188" s="90"/>
      <c r="D188" s="92" t="s">
        <v>175</v>
      </c>
      <c r="E188" s="106">
        <v>150000</v>
      </c>
      <c r="F188" s="106"/>
      <c r="G188" s="106"/>
    </row>
    <row r="189" spans="1:7" ht="15.75" customHeight="1">
      <c r="A189" s="89">
        <v>4</v>
      </c>
      <c r="B189" s="90"/>
      <c r="C189" s="90"/>
      <c r="D189" s="101" t="s">
        <v>53</v>
      </c>
      <c r="E189" s="106">
        <f>E190</f>
        <v>150000</v>
      </c>
      <c r="F189" s="106">
        <f>F190</f>
        <v>0</v>
      </c>
      <c r="G189" s="106">
        <f>G190</f>
        <v>0</v>
      </c>
    </row>
    <row r="190" spans="1:7" ht="15.75" customHeight="1">
      <c r="A190" s="110"/>
      <c r="B190" s="111">
        <v>42</v>
      </c>
      <c r="C190" s="90"/>
      <c r="D190" s="101" t="s">
        <v>54</v>
      </c>
      <c r="E190" s="106">
        <f>E191</f>
        <v>150000</v>
      </c>
      <c r="F190" s="106">
        <v>0</v>
      </c>
      <c r="G190" s="106">
        <v>0</v>
      </c>
    </row>
    <row r="191" spans="1:7" ht="15.75" customHeight="1">
      <c r="A191" s="110"/>
      <c r="B191" s="90"/>
      <c r="C191" s="90">
        <v>421</v>
      </c>
      <c r="D191" s="105" t="s">
        <v>57</v>
      </c>
      <c r="E191" s="93">
        <v>150000</v>
      </c>
      <c r="F191" s="93"/>
      <c r="G191" s="93"/>
    </row>
    <row r="192" spans="1:7" ht="25.5" customHeight="1">
      <c r="A192" s="343"/>
      <c r="B192" s="341"/>
      <c r="C192" s="341"/>
      <c r="D192" s="342" t="s">
        <v>198</v>
      </c>
      <c r="E192" s="244">
        <f>E194</f>
        <v>50000</v>
      </c>
      <c r="F192" s="244">
        <f>F194</f>
        <v>1500000</v>
      </c>
      <c r="G192" s="244">
        <f>G194</f>
        <v>1500000</v>
      </c>
    </row>
    <row r="193" spans="1:7" ht="15.75" customHeight="1">
      <c r="A193" s="110"/>
      <c r="B193" s="90"/>
      <c r="C193" s="90"/>
      <c r="D193" s="92" t="s">
        <v>175</v>
      </c>
      <c r="E193" s="106">
        <v>50000</v>
      </c>
      <c r="F193" s="106"/>
      <c r="G193" s="106"/>
    </row>
    <row r="194" spans="1:7" ht="15.75" customHeight="1">
      <c r="A194" s="89">
        <v>4</v>
      </c>
      <c r="B194" s="90"/>
      <c r="C194" s="90"/>
      <c r="D194" s="101" t="s">
        <v>53</v>
      </c>
      <c r="E194" s="106">
        <f>E195</f>
        <v>50000</v>
      </c>
      <c r="F194" s="106">
        <f>F195</f>
        <v>1500000</v>
      </c>
      <c r="G194" s="106">
        <f>G195</f>
        <v>1500000</v>
      </c>
    </row>
    <row r="195" spans="1:7" ht="15.75" customHeight="1">
      <c r="A195" s="110"/>
      <c r="B195" s="111">
        <v>42</v>
      </c>
      <c r="C195" s="90"/>
      <c r="D195" s="101" t="s">
        <v>54</v>
      </c>
      <c r="E195" s="106">
        <f>E196</f>
        <v>50000</v>
      </c>
      <c r="F195" s="106">
        <v>1500000</v>
      </c>
      <c r="G195" s="106">
        <v>1500000</v>
      </c>
    </row>
    <row r="196" spans="1:7" ht="15.75" customHeight="1">
      <c r="A196" s="110"/>
      <c r="B196" s="90"/>
      <c r="C196" s="90">
        <v>421</v>
      </c>
      <c r="D196" s="105" t="s">
        <v>57</v>
      </c>
      <c r="E196" s="93">
        <v>50000</v>
      </c>
      <c r="F196" s="93"/>
      <c r="G196" s="93"/>
    </row>
    <row r="197" spans="1:7" ht="28.5" customHeight="1">
      <c r="A197" s="343"/>
      <c r="B197" s="341"/>
      <c r="C197" s="341"/>
      <c r="D197" s="342" t="s">
        <v>199</v>
      </c>
      <c r="E197" s="244">
        <f>E199</f>
        <v>0</v>
      </c>
      <c r="F197" s="244">
        <f>F199</f>
        <v>0</v>
      </c>
      <c r="G197" s="244">
        <f>G199</f>
        <v>3490000</v>
      </c>
    </row>
    <row r="198" spans="1:7" ht="15.75" customHeight="1">
      <c r="A198" s="110"/>
      <c r="B198" s="90"/>
      <c r="C198" s="90"/>
      <c r="D198" s="92" t="s">
        <v>175</v>
      </c>
      <c r="E198" s="106"/>
      <c r="F198" s="106"/>
      <c r="G198" s="106"/>
    </row>
    <row r="199" spans="1:7" ht="15.75" customHeight="1">
      <c r="A199" s="89">
        <v>4</v>
      </c>
      <c r="B199" s="90"/>
      <c r="C199" s="90"/>
      <c r="D199" s="101" t="s">
        <v>53</v>
      </c>
      <c r="E199" s="106">
        <f>E200</f>
        <v>0</v>
      </c>
      <c r="F199" s="106">
        <f>F200</f>
        <v>0</v>
      </c>
      <c r="G199" s="106">
        <f>G200</f>
        <v>3490000</v>
      </c>
    </row>
    <row r="200" spans="1:7" ht="15.75" customHeight="1">
      <c r="A200" s="110"/>
      <c r="B200" s="111">
        <v>42</v>
      </c>
      <c r="C200" s="90"/>
      <c r="D200" s="101" t="s">
        <v>54</v>
      </c>
      <c r="E200" s="106">
        <f>E201</f>
        <v>0</v>
      </c>
      <c r="F200" s="106">
        <v>0</v>
      </c>
      <c r="G200" s="106">
        <v>3490000</v>
      </c>
    </row>
    <row r="201" spans="1:7" ht="15.75" customHeight="1">
      <c r="A201" s="110"/>
      <c r="B201" s="90"/>
      <c r="C201" s="90">
        <v>421</v>
      </c>
      <c r="D201" s="105" t="s">
        <v>57</v>
      </c>
      <c r="E201" s="93">
        <v>0</v>
      </c>
      <c r="F201" s="93"/>
      <c r="G201" s="93"/>
    </row>
    <row r="202" spans="1:7" ht="21.75" customHeight="1">
      <c r="A202" s="343"/>
      <c r="B202" s="341"/>
      <c r="C202" s="341"/>
      <c r="D202" s="342" t="s">
        <v>200</v>
      </c>
      <c r="E202" s="244">
        <f>E204</f>
        <v>0</v>
      </c>
      <c r="F202" s="244">
        <f>F204</f>
        <v>0</v>
      </c>
      <c r="G202" s="244">
        <f>G204</f>
        <v>3582000</v>
      </c>
    </row>
    <row r="203" spans="1:7" ht="15.75" customHeight="1">
      <c r="A203" s="110"/>
      <c r="B203" s="90"/>
      <c r="C203" s="90"/>
      <c r="D203" s="92" t="s">
        <v>175</v>
      </c>
      <c r="E203" s="106"/>
      <c r="F203" s="106"/>
      <c r="G203" s="106"/>
    </row>
    <row r="204" spans="1:7" ht="15.75" customHeight="1">
      <c r="A204" s="89">
        <v>4</v>
      </c>
      <c r="B204" s="90"/>
      <c r="C204" s="90"/>
      <c r="D204" s="101" t="s">
        <v>53</v>
      </c>
      <c r="E204" s="106">
        <f>E205</f>
        <v>0</v>
      </c>
      <c r="F204" s="106">
        <f>F205</f>
        <v>0</v>
      </c>
      <c r="G204" s="106">
        <f>G205</f>
        <v>3582000</v>
      </c>
    </row>
    <row r="205" spans="1:7" ht="15.75" customHeight="1">
      <c r="A205" s="110"/>
      <c r="B205" s="111">
        <v>42</v>
      </c>
      <c r="C205" s="90"/>
      <c r="D205" s="101" t="s">
        <v>54</v>
      </c>
      <c r="E205" s="106">
        <f>E206</f>
        <v>0</v>
      </c>
      <c r="F205" s="106">
        <v>0</v>
      </c>
      <c r="G205" s="106">
        <v>3582000</v>
      </c>
    </row>
    <row r="206" spans="1:7" ht="15.75" customHeight="1">
      <c r="A206" s="110"/>
      <c r="B206" s="90"/>
      <c r="C206" s="90">
        <v>421</v>
      </c>
      <c r="D206" s="105" t="s">
        <v>57</v>
      </c>
      <c r="E206" s="93">
        <v>0</v>
      </c>
      <c r="F206" s="93"/>
      <c r="G206" s="93"/>
    </row>
    <row r="207" spans="1:7" ht="29.25" customHeight="1">
      <c r="A207" s="343"/>
      <c r="B207" s="341"/>
      <c r="C207" s="341"/>
      <c r="D207" s="342" t="s">
        <v>256</v>
      </c>
      <c r="E207" s="244">
        <f>E209</f>
        <v>0</v>
      </c>
      <c r="F207" s="244">
        <f>F209</f>
        <v>7500000</v>
      </c>
      <c r="G207" s="244">
        <f>G209</f>
        <v>7500000</v>
      </c>
    </row>
    <row r="208" spans="1:7" ht="15.75" customHeight="1">
      <c r="A208" s="110"/>
      <c r="B208" s="90"/>
      <c r="C208" s="90"/>
      <c r="D208" s="92" t="s">
        <v>175</v>
      </c>
      <c r="E208" s="106"/>
      <c r="F208" s="106"/>
      <c r="G208" s="106"/>
    </row>
    <row r="209" spans="1:7" ht="15.75" customHeight="1">
      <c r="A209" s="89">
        <v>4</v>
      </c>
      <c r="B209" s="90"/>
      <c r="C209" s="90"/>
      <c r="D209" s="101" t="s">
        <v>53</v>
      </c>
      <c r="E209" s="106">
        <f>E210</f>
        <v>0</v>
      </c>
      <c r="F209" s="106">
        <f>F210</f>
        <v>7500000</v>
      </c>
      <c r="G209" s="106">
        <f>G210</f>
        <v>7500000</v>
      </c>
    </row>
    <row r="210" spans="1:7" ht="15.75" customHeight="1">
      <c r="A210" s="110"/>
      <c r="B210" s="111">
        <v>42</v>
      </c>
      <c r="C210" s="90"/>
      <c r="D210" s="101" t="s">
        <v>54</v>
      </c>
      <c r="E210" s="106">
        <f>E211</f>
        <v>0</v>
      </c>
      <c r="F210" s="106">
        <v>7500000</v>
      </c>
      <c r="G210" s="106">
        <v>7500000</v>
      </c>
    </row>
    <row r="211" spans="1:7" ht="15.75" customHeight="1">
      <c r="A211" s="110"/>
      <c r="B211" s="90"/>
      <c r="C211" s="90">
        <v>421</v>
      </c>
      <c r="D211" s="105" t="s">
        <v>57</v>
      </c>
      <c r="E211" s="93">
        <v>0</v>
      </c>
      <c r="F211" s="93"/>
      <c r="G211" s="93"/>
    </row>
    <row r="212" spans="1:7" ht="27.75" customHeight="1">
      <c r="A212" s="110"/>
      <c r="B212" s="90"/>
      <c r="C212" s="90"/>
      <c r="D212" s="92" t="s">
        <v>74</v>
      </c>
      <c r="E212" s="93"/>
      <c r="F212" s="93"/>
      <c r="G212" s="93"/>
    </row>
    <row r="213" spans="1:7" ht="30" customHeight="1">
      <c r="A213" s="185"/>
      <c r="B213" s="186"/>
      <c r="C213" s="186"/>
      <c r="D213" s="162" t="s">
        <v>97</v>
      </c>
      <c r="E213" s="160">
        <f>E214</f>
        <v>261000</v>
      </c>
      <c r="F213" s="160">
        <f>F214</f>
        <v>1198900</v>
      </c>
      <c r="G213" s="160">
        <f>G214</f>
        <v>0</v>
      </c>
    </row>
    <row r="214" spans="1:7" ht="27" customHeight="1">
      <c r="A214" s="344"/>
      <c r="B214" s="345"/>
      <c r="C214" s="345"/>
      <c r="D214" s="346" t="s">
        <v>257</v>
      </c>
      <c r="E214" s="347">
        <f>E216</f>
        <v>261000</v>
      </c>
      <c r="F214" s="347">
        <f>F216</f>
        <v>1198900</v>
      </c>
      <c r="G214" s="347">
        <f>G216</f>
        <v>0</v>
      </c>
    </row>
    <row r="215" spans="1:7" ht="15.75" customHeight="1">
      <c r="A215" s="110"/>
      <c r="B215" s="90"/>
      <c r="C215" s="90"/>
      <c r="D215" s="92" t="s">
        <v>175</v>
      </c>
      <c r="E215" s="106">
        <v>261000</v>
      </c>
      <c r="F215" s="106"/>
      <c r="G215" s="106"/>
    </row>
    <row r="216" spans="1:7" ht="15.75" customHeight="1">
      <c r="A216" s="89">
        <v>4</v>
      </c>
      <c r="B216" s="90"/>
      <c r="C216" s="90"/>
      <c r="D216" s="101" t="s">
        <v>53</v>
      </c>
      <c r="E216" s="106">
        <f>E217</f>
        <v>261000</v>
      </c>
      <c r="F216" s="106">
        <f>F217</f>
        <v>1198900</v>
      </c>
      <c r="G216" s="106">
        <f>G217</f>
        <v>0</v>
      </c>
    </row>
    <row r="217" spans="1:7" ht="15.75" customHeight="1">
      <c r="A217" s="110"/>
      <c r="B217" s="111">
        <v>42</v>
      </c>
      <c r="C217" s="90"/>
      <c r="D217" s="101" t="s">
        <v>54</v>
      </c>
      <c r="E217" s="106">
        <f>E218</f>
        <v>261000</v>
      </c>
      <c r="F217" s="106">
        <v>1198900</v>
      </c>
      <c r="G217" s="106">
        <v>0</v>
      </c>
    </row>
    <row r="218" spans="1:7" ht="15.75" customHeight="1">
      <c r="A218" s="110"/>
      <c r="B218" s="90"/>
      <c r="C218" s="90">
        <v>421</v>
      </c>
      <c r="D218" s="105" t="s">
        <v>57</v>
      </c>
      <c r="E218" s="93">
        <v>261000</v>
      </c>
      <c r="F218" s="93"/>
      <c r="G218" s="93"/>
    </row>
    <row r="219" spans="1:7" ht="25.5" customHeight="1">
      <c r="A219" s="110"/>
      <c r="B219" s="90"/>
      <c r="C219" s="90"/>
      <c r="D219" s="92" t="s">
        <v>74</v>
      </c>
      <c r="E219" s="93"/>
      <c r="F219" s="93"/>
      <c r="G219" s="93"/>
    </row>
    <row r="220" spans="1:7" ht="34.5" customHeight="1">
      <c r="A220" s="193"/>
      <c r="B220" s="194"/>
      <c r="C220" s="194"/>
      <c r="D220" s="166" t="s">
        <v>150</v>
      </c>
      <c r="E220" s="196">
        <f>E334+E313+E319+E324+E329+E339+E221+E226+E231+E236+E241+E246+E251+E256+E261+E266+E271+E276+E281+E286+E291+E296+E344+E349+E301+E306</f>
        <v>5105000</v>
      </c>
      <c r="F220" s="196">
        <f>F334+F313+F319+F324+F329+F339+F221+F226+F231+F236+F241+F246+F251+F256+F261+F266+F271+F276+F281+F286+F291+F296+F344+F349+F301+F306</f>
        <v>1640000</v>
      </c>
      <c r="G220" s="196">
        <f>G334+G313+G319+G324+G329+G339+G221+G226+G231+G236+G241+G246+G251+G256+G261+G266+G271+G276+G281+G286+G291+G296+G344+G349+G301+G306</f>
        <v>1540000</v>
      </c>
    </row>
    <row r="221" spans="1:7" ht="30" customHeight="1">
      <c r="A221" s="344"/>
      <c r="B221" s="345"/>
      <c r="C221" s="345"/>
      <c r="D221" s="346" t="s">
        <v>207</v>
      </c>
      <c r="E221" s="347">
        <f>E223</f>
        <v>80000</v>
      </c>
      <c r="F221" s="347">
        <f>F223</f>
        <v>0</v>
      </c>
      <c r="G221" s="347">
        <f>G223</f>
        <v>0</v>
      </c>
    </row>
    <row r="222" spans="1:7" ht="15.75" customHeight="1">
      <c r="A222" s="110"/>
      <c r="B222" s="90"/>
      <c r="C222" s="90"/>
      <c r="D222" s="92" t="s">
        <v>175</v>
      </c>
      <c r="E222" s="106">
        <v>80000</v>
      </c>
      <c r="F222" s="106"/>
      <c r="G222" s="106"/>
    </row>
    <row r="223" spans="1:7" ht="15.75" customHeight="1">
      <c r="A223" s="89">
        <v>4</v>
      </c>
      <c r="B223" s="90"/>
      <c r="C223" s="90"/>
      <c r="D223" s="101" t="s">
        <v>53</v>
      </c>
      <c r="E223" s="106">
        <f>E224</f>
        <v>80000</v>
      </c>
      <c r="F223" s="106">
        <f>F224</f>
        <v>0</v>
      </c>
      <c r="G223" s="106">
        <f>G224</f>
        <v>0</v>
      </c>
    </row>
    <row r="224" spans="1:7" ht="15.75" customHeight="1">
      <c r="A224" s="110"/>
      <c r="B224" s="111">
        <v>42</v>
      </c>
      <c r="C224" s="90"/>
      <c r="D224" s="101" t="s">
        <v>56</v>
      </c>
      <c r="E224" s="106">
        <f>E225</f>
        <v>80000</v>
      </c>
      <c r="F224" s="106">
        <v>0</v>
      </c>
      <c r="G224" s="106">
        <v>0</v>
      </c>
    </row>
    <row r="225" spans="1:7" ht="15.75" customHeight="1">
      <c r="A225" s="110"/>
      <c r="B225" s="90"/>
      <c r="C225" s="90">
        <v>426</v>
      </c>
      <c r="D225" s="105" t="s">
        <v>59</v>
      </c>
      <c r="E225" s="93">
        <v>80000</v>
      </c>
      <c r="F225" s="93"/>
      <c r="G225" s="93"/>
    </row>
    <row r="226" spans="1:7" ht="42.75" customHeight="1">
      <c r="A226" s="353"/>
      <c r="B226" s="354"/>
      <c r="C226" s="354"/>
      <c r="D226" s="355" t="s">
        <v>208</v>
      </c>
      <c r="E226" s="356">
        <f>E228</f>
        <v>190000</v>
      </c>
      <c r="F226" s="356">
        <f>F228</f>
        <v>0</v>
      </c>
      <c r="G226" s="356">
        <f>G228</f>
        <v>0</v>
      </c>
    </row>
    <row r="227" spans="1:7" ht="15.75" customHeight="1">
      <c r="A227" s="110"/>
      <c r="B227" s="90"/>
      <c r="C227" s="90"/>
      <c r="D227" s="92" t="s">
        <v>175</v>
      </c>
      <c r="E227" s="106">
        <v>190000</v>
      </c>
      <c r="F227" s="106"/>
      <c r="G227" s="106"/>
    </row>
    <row r="228" spans="1:7" ht="15.75" customHeight="1">
      <c r="A228" s="89">
        <v>4</v>
      </c>
      <c r="B228" s="90"/>
      <c r="C228" s="90"/>
      <c r="D228" s="101" t="s">
        <v>53</v>
      </c>
      <c r="E228" s="106">
        <f>E229</f>
        <v>190000</v>
      </c>
      <c r="F228" s="106">
        <f>F229</f>
        <v>0</v>
      </c>
      <c r="G228" s="106">
        <f>G229</f>
        <v>0</v>
      </c>
    </row>
    <row r="229" spans="1:7" ht="15.75" customHeight="1">
      <c r="A229" s="110"/>
      <c r="B229" s="111">
        <v>42</v>
      </c>
      <c r="C229" s="90"/>
      <c r="D229" s="101" t="s">
        <v>56</v>
      </c>
      <c r="E229" s="106">
        <f>E230</f>
        <v>190000</v>
      </c>
      <c r="F229" s="106">
        <v>0</v>
      </c>
      <c r="G229" s="106">
        <v>0</v>
      </c>
    </row>
    <row r="230" spans="1:7" ht="15.75" customHeight="1">
      <c r="A230" s="110"/>
      <c r="B230" s="90"/>
      <c r="C230" s="90">
        <v>426</v>
      </c>
      <c r="D230" s="105" t="s">
        <v>59</v>
      </c>
      <c r="E230" s="93">
        <v>190000</v>
      </c>
      <c r="F230" s="93"/>
      <c r="G230" s="93"/>
    </row>
    <row r="231" spans="1:7" ht="27" customHeight="1">
      <c r="A231" s="353"/>
      <c r="B231" s="354"/>
      <c r="C231" s="354"/>
      <c r="D231" s="355" t="s">
        <v>209</v>
      </c>
      <c r="E231" s="356">
        <f>E233</f>
        <v>100000</v>
      </c>
      <c r="F231" s="356">
        <f>F233</f>
        <v>100000</v>
      </c>
      <c r="G231" s="356">
        <f>G233</f>
        <v>100000</v>
      </c>
    </row>
    <row r="232" spans="1:7" ht="15.75" customHeight="1">
      <c r="A232" s="110"/>
      <c r="B232" s="90"/>
      <c r="C232" s="90"/>
      <c r="D232" s="92" t="s">
        <v>175</v>
      </c>
      <c r="E232" s="106">
        <v>100000</v>
      </c>
      <c r="F232" s="106"/>
      <c r="G232" s="106"/>
    </row>
    <row r="233" spans="1:7" ht="15.75" customHeight="1">
      <c r="A233" s="89">
        <v>4</v>
      </c>
      <c r="B233" s="90"/>
      <c r="C233" s="90"/>
      <c r="D233" s="101" t="s">
        <v>53</v>
      </c>
      <c r="E233" s="106">
        <f>E234</f>
        <v>100000</v>
      </c>
      <c r="F233" s="106">
        <f>F234</f>
        <v>100000</v>
      </c>
      <c r="G233" s="106">
        <f>G234</f>
        <v>100000</v>
      </c>
    </row>
    <row r="234" spans="1:7" ht="15.75" customHeight="1">
      <c r="A234" s="110"/>
      <c r="B234" s="111">
        <v>42</v>
      </c>
      <c r="C234" s="90"/>
      <c r="D234" s="101" t="s">
        <v>56</v>
      </c>
      <c r="E234" s="106">
        <f>E235</f>
        <v>100000</v>
      </c>
      <c r="F234" s="106">
        <v>100000</v>
      </c>
      <c r="G234" s="106">
        <v>100000</v>
      </c>
    </row>
    <row r="235" spans="1:7" ht="15.75" customHeight="1">
      <c r="A235" s="110"/>
      <c r="B235" s="90"/>
      <c r="C235" s="90">
        <v>426</v>
      </c>
      <c r="D235" s="105" t="s">
        <v>59</v>
      </c>
      <c r="E235" s="93">
        <v>100000</v>
      </c>
      <c r="F235" s="93"/>
      <c r="G235" s="93"/>
    </row>
    <row r="236" spans="1:7" ht="27" customHeight="1">
      <c r="A236" s="357"/>
      <c r="B236" s="358"/>
      <c r="C236" s="358"/>
      <c r="D236" s="355" t="s">
        <v>210</v>
      </c>
      <c r="E236" s="356">
        <f>E238</f>
        <v>30000</v>
      </c>
      <c r="F236" s="356">
        <f>F238</f>
        <v>0</v>
      </c>
      <c r="G236" s="356">
        <f>G238</f>
        <v>0</v>
      </c>
    </row>
    <row r="237" spans="1:7" ht="15.75" customHeight="1">
      <c r="A237" s="110"/>
      <c r="B237" s="90"/>
      <c r="C237" s="90"/>
      <c r="D237" s="92" t="s">
        <v>175</v>
      </c>
      <c r="E237" s="106">
        <v>30000</v>
      </c>
      <c r="F237" s="106"/>
      <c r="G237" s="106"/>
    </row>
    <row r="238" spans="1:7" ht="15.75" customHeight="1">
      <c r="A238" s="89">
        <v>4</v>
      </c>
      <c r="B238" s="90"/>
      <c r="C238" s="90"/>
      <c r="D238" s="101" t="s">
        <v>53</v>
      </c>
      <c r="E238" s="106">
        <f aca="true" t="shared" si="4" ref="E238:G239">E239</f>
        <v>30000</v>
      </c>
      <c r="F238" s="106">
        <f t="shared" si="4"/>
        <v>0</v>
      </c>
      <c r="G238" s="106">
        <f t="shared" si="4"/>
        <v>0</v>
      </c>
    </row>
    <row r="239" spans="1:7" ht="15.75" customHeight="1">
      <c r="A239" s="110"/>
      <c r="B239" s="111">
        <v>42</v>
      </c>
      <c r="C239" s="90"/>
      <c r="D239" s="101" t="s">
        <v>56</v>
      </c>
      <c r="E239" s="106">
        <f t="shared" si="4"/>
        <v>30000</v>
      </c>
      <c r="F239" s="106">
        <f t="shared" si="4"/>
        <v>0</v>
      </c>
      <c r="G239" s="106">
        <f t="shared" si="4"/>
        <v>0</v>
      </c>
    </row>
    <row r="240" spans="1:7" ht="15.75" customHeight="1">
      <c r="A240" s="110"/>
      <c r="B240" s="90"/>
      <c r="C240" s="90">
        <v>426</v>
      </c>
      <c r="D240" s="105" t="s">
        <v>59</v>
      </c>
      <c r="E240" s="93">
        <v>30000</v>
      </c>
      <c r="F240" s="93"/>
      <c r="G240" s="93"/>
    </row>
    <row r="241" spans="1:7" ht="28.5" customHeight="1">
      <c r="A241" s="357"/>
      <c r="B241" s="358"/>
      <c r="C241" s="358"/>
      <c r="D241" s="355" t="s">
        <v>211</v>
      </c>
      <c r="E241" s="356">
        <f>E243</f>
        <v>50000</v>
      </c>
      <c r="F241" s="356">
        <f>F243</f>
        <v>0</v>
      </c>
      <c r="G241" s="356">
        <f>G243</f>
        <v>0</v>
      </c>
    </row>
    <row r="242" spans="1:7" ht="15.75" customHeight="1">
      <c r="A242" s="110"/>
      <c r="B242" s="90"/>
      <c r="C242" s="90"/>
      <c r="D242" s="92" t="s">
        <v>27</v>
      </c>
      <c r="E242" s="106">
        <v>50000</v>
      </c>
      <c r="F242" s="106"/>
      <c r="G242" s="106"/>
    </row>
    <row r="243" spans="1:7" ht="15.75" customHeight="1">
      <c r="A243" s="89">
        <v>4</v>
      </c>
      <c r="B243" s="90"/>
      <c r="C243" s="90"/>
      <c r="D243" s="101" t="s">
        <v>53</v>
      </c>
      <c r="E243" s="106">
        <f aca="true" t="shared" si="5" ref="E243:G244">E244</f>
        <v>50000</v>
      </c>
      <c r="F243" s="106">
        <f t="shared" si="5"/>
        <v>0</v>
      </c>
      <c r="G243" s="106">
        <f t="shared" si="5"/>
        <v>0</v>
      </c>
    </row>
    <row r="244" spans="1:7" ht="15.75" customHeight="1">
      <c r="A244" s="110"/>
      <c r="B244" s="111">
        <v>42</v>
      </c>
      <c r="C244" s="90"/>
      <c r="D244" s="101" t="s">
        <v>56</v>
      </c>
      <c r="E244" s="106">
        <f t="shared" si="5"/>
        <v>50000</v>
      </c>
      <c r="F244" s="106">
        <f t="shared" si="5"/>
        <v>0</v>
      </c>
      <c r="G244" s="106">
        <f t="shared" si="5"/>
        <v>0</v>
      </c>
    </row>
    <row r="245" spans="1:7" ht="15.75" customHeight="1">
      <c r="A245" s="110"/>
      <c r="B245" s="90"/>
      <c r="C245" s="90">
        <v>426</v>
      </c>
      <c r="D245" s="105" t="s">
        <v>59</v>
      </c>
      <c r="E245" s="93">
        <v>50000</v>
      </c>
      <c r="F245" s="93"/>
      <c r="G245" s="93"/>
    </row>
    <row r="246" spans="1:7" ht="27" customHeight="1">
      <c r="A246" s="357"/>
      <c r="B246" s="358"/>
      <c r="C246" s="358"/>
      <c r="D246" s="355" t="s">
        <v>212</v>
      </c>
      <c r="E246" s="356">
        <f>E248</f>
        <v>80000</v>
      </c>
      <c r="F246" s="356">
        <f>F248</f>
        <v>0</v>
      </c>
      <c r="G246" s="356">
        <f>G248</f>
        <v>0</v>
      </c>
    </row>
    <row r="247" spans="1:7" ht="15.75" customHeight="1">
      <c r="A247" s="110"/>
      <c r="B247" s="90"/>
      <c r="C247" s="90"/>
      <c r="D247" s="92" t="s">
        <v>175</v>
      </c>
      <c r="E247" s="106">
        <v>80000</v>
      </c>
      <c r="F247" s="106"/>
      <c r="G247" s="106"/>
    </row>
    <row r="248" spans="1:7" ht="15.75" customHeight="1">
      <c r="A248" s="89">
        <v>4</v>
      </c>
      <c r="B248" s="90"/>
      <c r="C248" s="90"/>
      <c r="D248" s="101" t="s">
        <v>53</v>
      </c>
      <c r="E248" s="106">
        <f>E249</f>
        <v>80000</v>
      </c>
      <c r="F248" s="106">
        <f>F249</f>
        <v>0</v>
      </c>
      <c r="G248" s="106">
        <f>G249</f>
        <v>0</v>
      </c>
    </row>
    <row r="249" spans="1:7" ht="15.75" customHeight="1">
      <c r="A249" s="110"/>
      <c r="B249" s="111">
        <v>42</v>
      </c>
      <c r="C249" s="90"/>
      <c r="D249" s="101" t="s">
        <v>56</v>
      </c>
      <c r="E249" s="106">
        <f>E250</f>
        <v>80000</v>
      </c>
      <c r="F249" s="106">
        <v>0</v>
      </c>
      <c r="G249" s="106">
        <f>G250</f>
        <v>0</v>
      </c>
    </row>
    <row r="250" spans="1:7" ht="15.75" customHeight="1">
      <c r="A250" s="110"/>
      <c r="B250" s="90"/>
      <c r="C250" s="90">
        <v>426</v>
      </c>
      <c r="D250" s="105" t="s">
        <v>59</v>
      </c>
      <c r="E250" s="93">
        <v>80000</v>
      </c>
      <c r="F250" s="93"/>
      <c r="G250" s="93"/>
    </row>
    <row r="251" spans="1:7" ht="26.25" customHeight="1">
      <c r="A251" s="357"/>
      <c r="B251" s="358"/>
      <c r="C251" s="358"/>
      <c r="D251" s="355" t="s">
        <v>213</v>
      </c>
      <c r="E251" s="356">
        <f>E253</f>
        <v>20000</v>
      </c>
      <c r="F251" s="356">
        <f>F253</f>
        <v>0</v>
      </c>
      <c r="G251" s="356">
        <f>G253</f>
        <v>0</v>
      </c>
    </row>
    <row r="252" spans="1:7" ht="15.75" customHeight="1">
      <c r="A252" s="110"/>
      <c r="B252" s="90"/>
      <c r="C252" s="90"/>
      <c r="D252" s="92" t="s">
        <v>134</v>
      </c>
      <c r="E252" s="106">
        <v>20000</v>
      </c>
      <c r="F252" s="106"/>
      <c r="G252" s="106"/>
    </row>
    <row r="253" spans="1:7" ht="15.75" customHeight="1">
      <c r="A253" s="89">
        <v>4</v>
      </c>
      <c r="B253" s="90"/>
      <c r="C253" s="90"/>
      <c r="D253" s="101" t="s">
        <v>53</v>
      </c>
      <c r="E253" s="106">
        <f aca="true" t="shared" si="6" ref="E253:G254">E254</f>
        <v>20000</v>
      </c>
      <c r="F253" s="106">
        <f t="shared" si="6"/>
        <v>0</v>
      </c>
      <c r="G253" s="106">
        <f t="shared" si="6"/>
        <v>0</v>
      </c>
    </row>
    <row r="254" spans="1:7" ht="15.75" customHeight="1">
      <c r="A254" s="110"/>
      <c r="B254" s="111">
        <v>42</v>
      </c>
      <c r="C254" s="90"/>
      <c r="D254" s="101" t="s">
        <v>56</v>
      </c>
      <c r="E254" s="106">
        <f t="shared" si="6"/>
        <v>20000</v>
      </c>
      <c r="F254" s="106">
        <f t="shared" si="6"/>
        <v>0</v>
      </c>
      <c r="G254" s="106">
        <f t="shared" si="6"/>
        <v>0</v>
      </c>
    </row>
    <row r="255" spans="1:7" ht="15.75" customHeight="1">
      <c r="A255" s="110"/>
      <c r="B255" s="90"/>
      <c r="C255" s="90">
        <v>426</v>
      </c>
      <c r="D255" s="105" t="s">
        <v>59</v>
      </c>
      <c r="E255" s="93">
        <v>20000</v>
      </c>
      <c r="F255" s="93"/>
      <c r="G255" s="93"/>
    </row>
    <row r="256" spans="1:7" ht="29.25" customHeight="1">
      <c r="A256" s="357"/>
      <c r="B256" s="358"/>
      <c r="C256" s="358"/>
      <c r="D256" s="355" t="s">
        <v>214</v>
      </c>
      <c r="E256" s="356">
        <f>E258</f>
        <v>500000</v>
      </c>
      <c r="F256" s="356">
        <f>F258</f>
        <v>0</v>
      </c>
      <c r="G256" s="356">
        <f>G258</f>
        <v>0</v>
      </c>
    </row>
    <row r="257" spans="1:7" ht="15.75" customHeight="1">
      <c r="A257" s="110"/>
      <c r="B257" s="90"/>
      <c r="C257" s="90"/>
      <c r="D257" s="92" t="s">
        <v>175</v>
      </c>
      <c r="E257" s="106">
        <v>500000</v>
      </c>
      <c r="F257" s="106"/>
      <c r="G257" s="106"/>
    </row>
    <row r="258" spans="1:7" ht="15.75" customHeight="1">
      <c r="A258" s="89">
        <v>4</v>
      </c>
      <c r="B258" s="90"/>
      <c r="C258" s="90"/>
      <c r="D258" s="101" t="s">
        <v>53</v>
      </c>
      <c r="E258" s="106">
        <f>E259</f>
        <v>500000</v>
      </c>
      <c r="F258" s="106">
        <f>F259</f>
        <v>0</v>
      </c>
      <c r="G258" s="106">
        <f>G259</f>
        <v>0</v>
      </c>
    </row>
    <row r="259" spans="1:7" ht="15.75" customHeight="1">
      <c r="A259" s="110"/>
      <c r="B259" s="111">
        <v>42</v>
      </c>
      <c r="C259" s="90"/>
      <c r="D259" s="101" t="s">
        <v>56</v>
      </c>
      <c r="E259" s="106">
        <v>500000</v>
      </c>
      <c r="F259" s="106">
        <v>0</v>
      </c>
      <c r="G259" s="106">
        <v>0</v>
      </c>
    </row>
    <row r="260" spans="1:13" ht="15.75" customHeight="1">
      <c r="A260" s="110"/>
      <c r="B260" s="90"/>
      <c r="C260" s="90">
        <v>426</v>
      </c>
      <c r="D260" s="105" t="s">
        <v>59</v>
      </c>
      <c r="E260" s="93">
        <v>500000</v>
      </c>
      <c r="F260" s="93"/>
      <c r="G260" s="93"/>
      <c r="M260" s="122"/>
    </row>
    <row r="261" spans="1:13" ht="27" customHeight="1">
      <c r="A261" s="359"/>
      <c r="B261" s="360"/>
      <c r="C261" s="360"/>
      <c r="D261" s="361" t="s">
        <v>215</v>
      </c>
      <c r="E261" s="347">
        <f>E263</f>
        <v>665000</v>
      </c>
      <c r="F261" s="347">
        <f>F263</f>
        <v>0</v>
      </c>
      <c r="G261" s="347">
        <f>G263</f>
        <v>0</v>
      </c>
      <c r="M261" s="122"/>
    </row>
    <row r="262" spans="1:13" ht="15.75" customHeight="1">
      <c r="A262" s="110"/>
      <c r="B262" s="90"/>
      <c r="C262" s="90"/>
      <c r="D262" s="92" t="s">
        <v>175</v>
      </c>
      <c r="E262" s="106">
        <v>665000</v>
      </c>
      <c r="F262" s="106"/>
      <c r="G262" s="106"/>
      <c r="M262" s="122"/>
    </row>
    <row r="263" spans="1:13" ht="15.75" customHeight="1">
      <c r="A263" s="89">
        <v>4</v>
      </c>
      <c r="B263" s="90"/>
      <c r="C263" s="90"/>
      <c r="D263" s="101" t="s">
        <v>53</v>
      </c>
      <c r="E263" s="106">
        <f aca="true" t="shared" si="7" ref="E263:G264">E264</f>
        <v>665000</v>
      </c>
      <c r="F263" s="106">
        <f t="shared" si="7"/>
        <v>0</v>
      </c>
      <c r="G263" s="106">
        <f t="shared" si="7"/>
        <v>0</v>
      </c>
      <c r="M263" s="122"/>
    </row>
    <row r="264" spans="1:13" ht="15.75" customHeight="1">
      <c r="A264" s="110"/>
      <c r="B264" s="111">
        <v>42</v>
      </c>
      <c r="C264" s="90"/>
      <c r="D264" s="101" t="s">
        <v>56</v>
      </c>
      <c r="E264" s="106">
        <f t="shared" si="7"/>
        <v>665000</v>
      </c>
      <c r="F264" s="106">
        <v>0</v>
      </c>
      <c r="G264" s="106">
        <f t="shared" si="7"/>
        <v>0</v>
      </c>
      <c r="M264" s="122"/>
    </row>
    <row r="265" spans="1:13" ht="15.75" customHeight="1">
      <c r="A265" s="110"/>
      <c r="B265" s="90"/>
      <c r="C265" s="90">
        <v>426</v>
      </c>
      <c r="D265" s="105" t="s">
        <v>59</v>
      </c>
      <c r="E265" s="93">
        <v>665000</v>
      </c>
      <c r="F265" s="93"/>
      <c r="G265" s="93"/>
      <c r="M265" s="122"/>
    </row>
    <row r="266" spans="1:7" ht="27" customHeight="1">
      <c r="A266" s="362"/>
      <c r="B266" s="363"/>
      <c r="C266" s="363"/>
      <c r="D266" s="364" t="s">
        <v>216</v>
      </c>
      <c r="E266" s="365">
        <f>E268</f>
        <v>100000</v>
      </c>
      <c r="F266" s="365">
        <f>F268</f>
        <v>0</v>
      </c>
      <c r="G266" s="365">
        <f>G268</f>
        <v>0</v>
      </c>
    </row>
    <row r="267" spans="1:7" ht="23.25" customHeight="1">
      <c r="A267" s="110"/>
      <c r="B267" s="90"/>
      <c r="C267" s="90"/>
      <c r="D267" s="92" t="s">
        <v>78</v>
      </c>
      <c r="E267" s="106">
        <v>100000</v>
      </c>
      <c r="F267" s="106"/>
      <c r="G267" s="106"/>
    </row>
    <row r="268" spans="1:7" ht="15.75" customHeight="1">
      <c r="A268" s="89">
        <v>4</v>
      </c>
      <c r="B268" s="90"/>
      <c r="C268" s="90"/>
      <c r="D268" s="101" t="s">
        <v>53</v>
      </c>
      <c r="E268" s="106">
        <f>E269</f>
        <v>100000</v>
      </c>
      <c r="F268" s="106">
        <f>F269</f>
        <v>0</v>
      </c>
      <c r="G268" s="106">
        <f>G269</f>
        <v>0</v>
      </c>
    </row>
    <row r="269" spans="1:7" ht="15.75" customHeight="1">
      <c r="A269" s="110"/>
      <c r="B269" s="111">
        <v>41</v>
      </c>
      <c r="C269" s="90"/>
      <c r="D269" s="101" t="s">
        <v>54</v>
      </c>
      <c r="E269" s="106">
        <f>E270</f>
        <v>100000</v>
      </c>
      <c r="F269" s="106">
        <v>0</v>
      </c>
      <c r="G269" s="106">
        <v>0</v>
      </c>
    </row>
    <row r="270" spans="1:7" ht="15.75" customHeight="1">
      <c r="A270" s="110"/>
      <c r="B270" s="90"/>
      <c r="C270" s="90">
        <v>411</v>
      </c>
      <c r="D270" s="105" t="s">
        <v>77</v>
      </c>
      <c r="E270" s="93">
        <v>100000</v>
      </c>
      <c r="F270" s="93"/>
      <c r="G270" s="93"/>
    </row>
    <row r="271" spans="1:7" ht="26.25" customHeight="1">
      <c r="A271" s="362"/>
      <c r="B271" s="363"/>
      <c r="C271" s="363"/>
      <c r="D271" s="364" t="s">
        <v>217</v>
      </c>
      <c r="E271" s="365">
        <f>E273</f>
        <v>500000</v>
      </c>
      <c r="F271" s="365">
        <f>F273</f>
        <v>500000</v>
      </c>
      <c r="G271" s="365">
        <f>G273</f>
        <v>500000</v>
      </c>
    </row>
    <row r="272" spans="1:7" ht="15.75" customHeight="1">
      <c r="A272" s="110"/>
      <c r="B272" s="90"/>
      <c r="C272" s="90"/>
      <c r="D272" s="92" t="s">
        <v>175</v>
      </c>
      <c r="E272" s="106">
        <v>500000</v>
      </c>
      <c r="F272" s="106"/>
      <c r="G272" s="106"/>
    </row>
    <row r="273" spans="1:7" ht="15.75" customHeight="1">
      <c r="A273" s="89">
        <v>4</v>
      </c>
      <c r="B273" s="90"/>
      <c r="C273" s="90"/>
      <c r="D273" s="101" t="s">
        <v>53</v>
      </c>
      <c r="E273" s="106">
        <f>E274</f>
        <v>500000</v>
      </c>
      <c r="F273" s="106">
        <f>F274</f>
        <v>500000</v>
      </c>
      <c r="G273" s="106">
        <f>G274</f>
        <v>500000</v>
      </c>
    </row>
    <row r="274" spans="1:7" ht="15.75" customHeight="1">
      <c r="A274" s="110"/>
      <c r="B274" s="111">
        <v>41</v>
      </c>
      <c r="C274" s="90"/>
      <c r="D274" s="101" t="s">
        <v>54</v>
      </c>
      <c r="E274" s="106">
        <f>E275</f>
        <v>500000</v>
      </c>
      <c r="F274" s="106">
        <v>500000</v>
      </c>
      <c r="G274" s="106">
        <v>500000</v>
      </c>
    </row>
    <row r="275" spans="1:7" ht="15.75" customHeight="1">
      <c r="A275" s="110"/>
      <c r="B275" s="90"/>
      <c r="C275" s="90">
        <v>411</v>
      </c>
      <c r="D275" s="105" t="s">
        <v>77</v>
      </c>
      <c r="E275" s="93">
        <v>500000</v>
      </c>
      <c r="F275" s="93"/>
      <c r="G275" s="93"/>
    </row>
    <row r="276" spans="1:7" ht="30" customHeight="1">
      <c r="A276" s="362"/>
      <c r="B276" s="363"/>
      <c r="C276" s="363"/>
      <c r="D276" s="364" t="s">
        <v>218</v>
      </c>
      <c r="E276" s="365">
        <f>E278</f>
        <v>85000</v>
      </c>
      <c r="F276" s="365">
        <f>F278</f>
        <v>50000</v>
      </c>
      <c r="G276" s="365">
        <f>G278</f>
        <v>50000</v>
      </c>
    </row>
    <row r="277" spans="1:7" ht="15.75" customHeight="1">
      <c r="A277" s="110"/>
      <c r="B277" s="90"/>
      <c r="C277" s="90"/>
      <c r="D277" s="92" t="s">
        <v>175</v>
      </c>
      <c r="E277" s="106">
        <v>85000</v>
      </c>
      <c r="F277" s="106"/>
      <c r="G277" s="106"/>
    </row>
    <row r="278" spans="1:7" ht="15.75" customHeight="1">
      <c r="A278" s="89">
        <v>4</v>
      </c>
      <c r="B278" s="90"/>
      <c r="C278" s="90"/>
      <c r="D278" s="101" t="s">
        <v>53</v>
      </c>
      <c r="E278" s="106">
        <f>E279</f>
        <v>85000</v>
      </c>
      <c r="F278" s="106">
        <f>F279</f>
        <v>50000</v>
      </c>
      <c r="G278" s="106">
        <f>G279</f>
        <v>50000</v>
      </c>
    </row>
    <row r="279" spans="1:7" ht="15.75" customHeight="1">
      <c r="A279" s="110"/>
      <c r="B279" s="111">
        <v>41</v>
      </c>
      <c r="C279" s="90"/>
      <c r="D279" s="101" t="s">
        <v>54</v>
      </c>
      <c r="E279" s="106">
        <f>E280</f>
        <v>85000</v>
      </c>
      <c r="F279" s="106">
        <v>50000</v>
      </c>
      <c r="G279" s="106">
        <v>50000</v>
      </c>
    </row>
    <row r="280" spans="1:7" ht="15.75" customHeight="1">
      <c r="A280" s="110"/>
      <c r="B280" s="90"/>
      <c r="C280" s="90">
        <v>411</v>
      </c>
      <c r="D280" s="105" t="s">
        <v>77</v>
      </c>
      <c r="E280" s="93">
        <v>85000</v>
      </c>
      <c r="F280" s="93"/>
      <c r="G280" s="93"/>
    </row>
    <row r="281" spans="1:7" ht="29.25" customHeight="1">
      <c r="A281" s="362"/>
      <c r="B281" s="363"/>
      <c r="C281" s="363"/>
      <c r="D281" s="364" t="s">
        <v>219</v>
      </c>
      <c r="E281" s="365">
        <f>E283</f>
        <v>120000</v>
      </c>
      <c r="F281" s="365">
        <f>F283</f>
        <v>50000</v>
      </c>
      <c r="G281" s="365">
        <f>G283</f>
        <v>0</v>
      </c>
    </row>
    <row r="282" spans="1:7" ht="15.75" customHeight="1">
      <c r="A282" s="110"/>
      <c r="B282" s="90"/>
      <c r="C282" s="90"/>
      <c r="D282" s="92" t="s">
        <v>175</v>
      </c>
      <c r="E282" s="106">
        <v>120000</v>
      </c>
      <c r="F282" s="106"/>
      <c r="G282" s="106"/>
    </row>
    <row r="283" spans="1:7" ht="15.75" customHeight="1">
      <c r="A283" s="89">
        <v>4</v>
      </c>
      <c r="B283" s="90"/>
      <c r="C283" s="90"/>
      <c r="D283" s="101" t="s">
        <v>53</v>
      </c>
      <c r="E283" s="106">
        <f>E284</f>
        <v>120000</v>
      </c>
      <c r="F283" s="106">
        <f>F284</f>
        <v>50000</v>
      </c>
      <c r="G283" s="106">
        <f>G284</f>
        <v>0</v>
      </c>
    </row>
    <row r="284" spans="1:7" ht="15.75" customHeight="1">
      <c r="A284" s="110"/>
      <c r="B284" s="111">
        <v>41</v>
      </c>
      <c r="C284" s="90"/>
      <c r="D284" s="101" t="s">
        <v>54</v>
      </c>
      <c r="E284" s="106">
        <f>E285</f>
        <v>120000</v>
      </c>
      <c r="F284" s="106">
        <v>50000</v>
      </c>
      <c r="G284" s="106">
        <f>G285</f>
        <v>0</v>
      </c>
    </row>
    <row r="285" spans="1:7" ht="15.75" customHeight="1">
      <c r="A285" s="110"/>
      <c r="B285" s="90"/>
      <c r="C285" s="90">
        <v>411</v>
      </c>
      <c r="D285" s="105" t="s">
        <v>77</v>
      </c>
      <c r="E285" s="93">
        <v>120000</v>
      </c>
      <c r="F285" s="93"/>
      <c r="G285" s="93"/>
    </row>
    <row r="286" spans="1:7" ht="30" customHeight="1">
      <c r="A286" s="362"/>
      <c r="B286" s="363"/>
      <c r="C286" s="363"/>
      <c r="D286" s="364" t="s">
        <v>220</v>
      </c>
      <c r="E286" s="365">
        <f>E288</f>
        <v>400000</v>
      </c>
      <c r="F286" s="365">
        <f>F288</f>
        <v>400000</v>
      </c>
      <c r="G286" s="365">
        <f>G288</f>
        <v>400000</v>
      </c>
    </row>
    <row r="287" spans="1:7" ht="15.75" customHeight="1">
      <c r="A287" s="110"/>
      <c r="B287" s="90"/>
      <c r="C287" s="90"/>
      <c r="D287" s="92" t="s">
        <v>175</v>
      </c>
      <c r="E287" s="106">
        <v>400000</v>
      </c>
      <c r="F287" s="106"/>
      <c r="G287" s="106"/>
    </row>
    <row r="288" spans="1:7" ht="15.75" customHeight="1">
      <c r="A288" s="89">
        <v>4</v>
      </c>
      <c r="B288" s="90"/>
      <c r="C288" s="90"/>
      <c r="D288" s="101" t="s">
        <v>53</v>
      </c>
      <c r="E288" s="106">
        <f>E289</f>
        <v>400000</v>
      </c>
      <c r="F288" s="106">
        <f>F289</f>
        <v>400000</v>
      </c>
      <c r="G288" s="106">
        <f>G289</f>
        <v>400000</v>
      </c>
    </row>
    <row r="289" spans="1:7" ht="15.75" customHeight="1">
      <c r="A289" s="110"/>
      <c r="B289" s="111">
        <v>41</v>
      </c>
      <c r="C289" s="90"/>
      <c r="D289" s="101" t="s">
        <v>54</v>
      </c>
      <c r="E289" s="106">
        <f>E290</f>
        <v>400000</v>
      </c>
      <c r="F289" s="106">
        <v>400000</v>
      </c>
      <c r="G289" s="106">
        <v>400000</v>
      </c>
    </row>
    <row r="290" spans="1:7" ht="15.75" customHeight="1">
      <c r="A290" s="110"/>
      <c r="B290" s="90"/>
      <c r="C290" s="90">
        <v>411</v>
      </c>
      <c r="D290" s="105" t="s">
        <v>77</v>
      </c>
      <c r="E290" s="93">
        <v>400000</v>
      </c>
      <c r="F290" s="93"/>
      <c r="G290" s="93"/>
    </row>
    <row r="291" spans="1:7" ht="27" customHeight="1">
      <c r="A291" s="362"/>
      <c r="B291" s="363"/>
      <c r="C291" s="363"/>
      <c r="D291" s="364" t="s">
        <v>221</v>
      </c>
      <c r="E291" s="365">
        <f>E293</f>
        <v>80000</v>
      </c>
      <c r="F291" s="365">
        <f>F293</f>
        <v>80000</v>
      </c>
      <c r="G291" s="365">
        <f>G293</f>
        <v>80000</v>
      </c>
    </row>
    <row r="292" spans="1:7" ht="15.75" customHeight="1">
      <c r="A292" s="110"/>
      <c r="B292" s="90"/>
      <c r="C292" s="90"/>
      <c r="D292" s="92" t="s">
        <v>175</v>
      </c>
      <c r="E292" s="106">
        <v>80000</v>
      </c>
      <c r="F292" s="106"/>
      <c r="G292" s="106"/>
    </row>
    <row r="293" spans="1:7" ht="15.75" customHeight="1">
      <c r="A293" s="89">
        <v>4</v>
      </c>
      <c r="B293" s="90"/>
      <c r="C293" s="90"/>
      <c r="D293" s="101" t="s">
        <v>53</v>
      </c>
      <c r="E293" s="106">
        <f>E294</f>
        <v>80000</v>
      </c>
      <c r="F293" s="106">
        <f>F294</f>
        <v>80000</v>
      </c>
      <c r="G293" s="106">
        <f>G294</f>
        <v>80000</v>
      </c>
    </row>
    <row r="294" spans="1:7" ht="15.75" customHeight="1">
      <c r="A294" s="110"/>
      <c r="B294" s="111">
        <v>41</v>
      </c>
      <c r="C294" s="90"/>
      <c r="D294" s="101" t="s">
        <v>54</v>
      </c>
      <c r="E294" s="106">
        <f>E295</f>
        <v>80000</v>
      </c>
      <c r="F294" s="106">
        <v>80000</v>
      </c>
      <c r="G294" s="106">
        <v>80000</v>
      </c>
    </row>
    <row r="295" spans="1:7" ht="15.75" customHeight="1">
      <c r="A295" s="110"/>
      <c r="B295" s="90"/>
      <c r="C295" s="90">
        <v>411</v>
      </c>
      <c r="D295" s="105" t="s">
        <v>77</v>
      </c>
      <c r="E295" s="93">
        <v>80000</v>
      </c>
      <c r="F295" s="93"/>
      <c r="G295" s="93"/>
    </row>
    <row r="296" spans="1:7" ht="24.75" customHeight="1">
      <c r="A296" s="236"/>
      <c r="B296" s="237"/>
      <c r="C296" s="238"/>
      <c r="D296" s="239" t="s">
        <v>276</v>
      </c>
      <c r="E296" s="240">
        <f>E298</f>
        <v>45000</v>
      </c>
      <c r="F296" s="240">
        <f>F298</f>
        <v>0</v>
      </c>
      <c r="G296" s="240">
        <f>G298</f>
        <v>0</v>
      </c>
    </row>
    <row r="297" spans="1:7" ht="19.5" customHeight="1">
      <c r="A297" s="112"/>
      <c r="B297" s="113"/>
      <c r="C297" s="114"/>
      <c r="D297" s="92" t="s">
        <v>175</v>
      </c>
      <c r="E297" s="49">
        <v>45000</v>
      </c>
      <c r="F297" s="49"/>
      <c r="G297" s="49"/>
    </row>
    <row r="298" spans="1:7" ht="19.5" customHeight="1">
      <c r="A298" s="89">
        <v>4</v>
      </c>
      <c r="B298" s="90"/>
      <c r="C298" s="100"/>
      <c r="D298" s="101" t="s">
        <v>53</v>
      </c>
      <c r="E298" s="106">
        <f>E299</f>
        <v>45000</v>
      </c>
      <c r="F298" s="106">
        <f>F299</f>
        <v>0</v>
      </c>
      <c r="G298" s="106">
        <f>G299</f>
        <v>0</v>
      </c>
    </row>
    <row r="299" spans="1:7" ht="19.5" customHeight="1">
      <c r="A299" s="110"/>
      <c r="B299" s="111">
        <v>42</v>
      </c>
      <c r="C299" s="100"/>
      <c r="D299" s="101" t="s">
        <v>71</v>
      </c>
      <c r="E299" s="106">
        <f>E300</f>
        <v>45000</v>
      </c>
      <c r="F299" s="106">
        <v>0</v>
      </c>
      <c r="G299" s="106">
        <v>0</v>
      </c>
    </row>
    <row r="300" spans="1:7" ht="19.5" customHeight="1">
      <c r="A300" s="110"/>
      <c r="B300" s="90"/>
      <c r="C300" s="104">
        <v>422</v>
      </c>
      <c r="D300" s="105" t="s">
        <v>58</v>
      </c>
      <c r="E300" s="93">
        <v>45000</v>
      </c>
      <c r="F300" s="93"/>
      <c r="G300" s="93"/>
    </row>
    <row r="301" spans="1:7" ht="29.25" customHeight="1">
      <c r="A301" s="375"/>
      <c r="B301" s="376"/>
      <c r="C301" s="376"/>
      <c r="D301" s="377" t="s">
        <v>278</v>
      </c>
      <c r="E301" s="378">
        <v>1600000</v>
      </c>
      <c r="F301" s="378">
        <v>0</v>
      </c>
      <c r="G301" s="378">
        <v>0</v>
      </c>
    </row>
    <row r="302" spans="1:7" ht="19.5" customHeight="1">
      <c r="A302" s="86"/>
      <c r="B302" s="87"/>
      <c r="C302" s="87"/>
      <c r="D302" s="92" t="s">
        <v>175</v>
      </c>
      <c r="E302" s="93">
        <v>1600000</v>
      </c>
      <c r="F302" s="93"/>
      <c r="G302" s="93"/>
    </row>
    <row r="303" spans="1:7" ht="19.5" customHeight="1">
      <c r="A303" s="86">
        <v>3</v>
      </c>
      <c r="B303" s="87"/>
      <c r="C303" s="87"/>
      <c r="D303" s="92" t="s">
        <v>35</v>
      </c>
      <c r="E303" s="93">
        <v>1600000</v>
      </c>
      <c r="F303" s="93">
        <v>0</v>
      </c>
      <c r="G303" s="93">
        <v>0</v>
      </c>
    </row>
    <row r="304" spans="1:7" ht="19.5" customHeight="1">
      <c r="A304" s="86"/>
      <c r="B304" s="87">
        <v>38</v>
      </c>
      <c r="C304" s="87"/>
      <c r="D304" s="92" t="s">
        <v>50</v>
      </c>
      <c r="E304" s="93">
        <v>1600000</v>
      </c>
      <c r="F304" s="93">
        <v>0</v>
      </c>
      <c r="G304" s="93">
        <v>0</v>
      </c>
    </row>
    <row r="305" spans="1:7" ht="19.5" customHeight="1">
      <c r="A305" s="86"/>
      <c r="B305" s="87"/>
      <c r="C305" s="87">
        <v>386</v>
      </c>
      <c r="D305" s="256" t="s">
        <v>156</v>
      </c>
      <c r="E305" s="93">
        <v>1600000</v>
      </c>
      <c r="F305" s="93"/>
      <c r="G305" s="93"/>
    </row>
    <row r="306" spans="1:7" ht="19.5" customHeight="1">
      <c r="A306" s="236"/>
      <c r="B306" s="237"/>
      <c r="C306" s="237"/>
      <c r="D306" s="239" t="s">
        <v>281</v>
      </c>
      <c r="E306" s="240">
        <f>E308</f>
        <v>175000</v>
      </c>
      <c r="F306" s="240">
        <f>F308</f>
        <v>175000</v>
      </c>
      <c r="G306" s="240">
        <f>G308</f>
        <v>175000</v>
      </c>
    </row>
    <row r="307" spans="1:7" ht="19.5" customHeight="1">
      <c r="A307" s="112"/>
      <c r="B307" s="113"/>
      <c r="C307" s="113"/>
      <c r="D307" s="92" t="s">
        <v>175</v>
      </c>
      <c r="E307" s="106">
        <v>175000</v>
      </c>
      <c r="F307" s="106"/>
      <c r="G307" s="106"/>
    </row>
    <row r="308" spans="1:7" ht="19.5" customHeight="1">
      <c r="A308" s="123">
        <v>3</v>
      </c>
      <c r="B308" s="87"/>
      <c r="C308" s="87"/>
      <c r="D308" s="101" t="s">
        <v>35</v>
      </c>
      <c r="E308" s="106">
        <f>E309+E311</f>
        <v>175000</v>
      </c>
      <c r="F308" s="106">
        <f>F309+F311</f>
        <v>175000</v>
      </c>
      <c r="G308" s="106">
        <f>G309+G311</f>
        <v>175000</v>
      </c>
    </row>
    <row r="309" spans="1:7" ht="19.5" customHeight="1">
      <c r="A309" s="123"/>
      <c r="B309" s="124">
        <v>32</v>
      </c>
      <c r="C309" s="87"/>
      <c r="D309" s="101" t="s">
        <v>40</v>
      </c>
      <c r="E309" s="106">
        <f>E310</f>
        <v>15000</v>
      </c>
      <c r="F309" s="106">
        <v>15000</v>
      </c>
      <c r="G309" s="106">
        <v>15000</v>
      </c>
    </row>
    <row r="310" spans="1:7" ht="19.5" customHeight="1">
      <c r="A310" s="123"/>
      <c r="B310" s="87"/>
      <c r="C310" s="87">
        <v>323</v>
      </c>
      <c r="D310" s="105" t="s">
        <v>43</v>
      </c>
      <c r="E310" s="118">
        <v>15000</v>
      </c>
      <c r="F310" s="106"/>
      <c r="G310" s="106"/>
    </row>
    <row r="311" spans="1:7" ht="19.5" customHeight="1">
      <c r="A311" s="86"/>
      <c r="B311" s="124">
        <v>38</v>
      </c>
      <c r="C311" s="87"/>
      <c r="D311" s="101" t="s">
        <v>50</v>
      </c>
      <c r="E311" s="106">
        <v>160000</v>
      </c>
      <c r="F311" s="106">
        <v>160000</v>
      </c>
      <c r="G311" s="106">
        <v>160000</v>
      </c>
    </row>
    <row r="312" spans="1:7" ht="19.5" customHeight="1">
      <c r="A312" s="86"/>
      <c r="B312" s="87"/>
      <c r="C312" s="87">
        <v>382</v>
      </c>
      <c r="D312" s="105" t="s">
        <v>151</v>
      </c>
      <c r="E312" s="93">
        <v>160000</v>
      </c>
      <c r="F312" s="93"/>
      <c r="G312" s="93"/>
    </row>
    <row r="313" spans="1:7" ht="30" customHeight="1">
      <c r="A313" s="198"/>
      <c r="B313" s="199"/>
      <c r="C313" s="199"/>
      <c r="D313" s="200" t="s">
        <v>201</v>
      </c>
      <c r="E313" s="201">
        <f>E316</f>
        <v>50000</v>
      </c>
      <c r="F313" s="201">
        <f>F316</f>
        <v>50000</v>
      </c>
      <c r="G313" s="201">
        <f>G316</f>
        <v>70000</v>
      </c>
    </row>
    <row r="314" spans="1:7" ht="19.5" customHeight="1">
      <c r="A314" s="110"/>
      <c r="B314" s="90"/>
      <c r="C314" s="90"/>
      <c r="D314" s="92" t="s">
        <v>27</v>
      </c>
      <c r="E314" s="106">
        <v>25000</v>
      </c>
      <c r="F314" s="106"/>
      <c r="G314" s="106"/>
    </row>
    <row r="315" spans="1:7" ht="19.5" customHeight="1">
      <c r="A315" s="110"/>
      <c r="B315" s="90"/>
      <c r="C315" s="90"/>
      <c r="D315" s="92" t="s">
        <v>175</v>
      </c>
      <c r="E315" s="106">
        <v>25000</v>
      </c>
      <c r="F315" s="106"/>
      <c r="G315" s="106"/>
    </row>
    <row r="316" spans="1:7" ht="19.5" customHeight="1">
      <c r="A316" s="89">
        <v>3</v>
      </c>
      <c r="B316" s="90"/>
      <c r="C316" s="90"/>
      <c r="D316" s="101" t="s">
        <v>35</v>
      </c>
      <c r="E316" s="106">
        <f>E317</f>
        <v>50000</v>
      </c>
      <c r="F316" s="106">
        <f>F317</f>
        <v>50000</v>
      </c>
      <c r="G316" s="106">
        <f>G317</f>
        <v>70000</v>
      </c>
    </row>
    <row r="317" spans="1:7" ht="19.5" customHeight="1">
      <c r="A317" s="110"/>
      <c r="B317" s="111">
        <v>32</v>
      </c>
      <c r="C317" s="90"/>
      <c r="D317" s="101" t="s">
        <v>40</v>
      </c>
      <c r="E317" s="106">
        <f>E318</f>
        <v>50000</v>
      </c>
      <c r="F317" s="106">
        <v>50000</v>
      </c>
      <c r="G317" s="106">
        <v>70000</v>
      </c>
    </row>
    <row r="318" spans="1:7" ht="19.5" customHeight="1">
      <c r="A318" s="110"/>
      <c r="B318" s="90"/>
      <c r="C318" s="90">
        <v>323</v>
      </c>
      <c r="D318" s="105" t="s">
        <v>43</v>
      </c>
      <c r="E318" s="93">
        <v>50000</v>
      </c>
      <c r="F318" s="93"/>
      <c r="G318" s="93"/>
    </row>
    <row r="319" spans="1:7" ht="19.5" customHeight="1">
      <c r="A319" s="198"/>
      <c r="B319" s="199"/>
      <c r="C319" s="199"/>
      <c r="D319" s="200" t="s">
        <v>202</v>
      </c>
      <c r="E319" s="201">
        <f>E321</f>
        <v>50000</v>
      </c>
      <c r="F319" s="201">
        <f>F321</f>
        <v>50000</v>
      </c>
      <c r="G319" s="201">
        <f>G321</f>
        <v>50000</v>
      </c>
    </row>
    <row r="320" spans="1:7" ht="19.5" customHeight="1">
      <c r="A320" s="110"/>
      <c r="B320" s="90"/>
      <c r="C320" s="90"/>
      <c r="D320" s="92" t="s">
        <v>175</v>
      </c>
      <c r="E320" s="106">
        <v>50000</v>
      </c>
      <c r="F320" s="106"/>
      <c r="G320" s="106"/>
    </row>
    <row r="321" spans="1:7" ht="19.5" customHeight="1">
      <c r="A321" s="89">
        <v>3</v>
      </c>
      <c r="B321" s="90"/>
      <c r="C321" s="90"/>
      <c r="D321" s="101" t="s">
        <v>35</v>
      </c>
      <c r="E321" s="106">
        <f aca="true" t="shared" si="8" ref="E321:G322">E322</f>
        <v>50000</v>
      </c>
      <c r="F321" s="106">
        <f t="shared" si="8"/>
        <v>50000</v>
      </c>
      <c r="G321" s="106">
        <f t="shared" si="8"/>
        <v>50000</v>
      </c>
    </row>
    <row r="322" spans="1:7" ht="19.5" customHeight="1">
      <c r="A322" s="110"/>
      <c r="B322" s="111">
        <v>32</v>
      </c>
      <c r="C322" s="90"/>
      <c r="D322" s="101" t="s">
        <v>40</v>
      </c>
      <c r="E322" s="106">
        <f t="shared" si="8"/>
        <v>50000</v>
      </c>
      <c r="F322" s="106">
        <v>50000</v>
      </c>
      <c r="G322" s="106">
        <v>50000</v>
      </c>
    </row>
    <row r="323" spans="1:7" ht="19.5" customHeight="1">
      <c r="A323" s="110"/>
      <c r="B323" s="90"/>
      <c r="C323" s="90">
        <v>323</v>
      </c>
      <c r="D323" s="105" t="s">
        <v>43</v>
      </c>
      <c r="E323" s="93">
        <v>50000</v>
      </c>
      <c r="F323" s="93"/>
      <c r="G323" s="93"/>
    </row>
    <row r="324" spans="1:7" ht="19.5" customHeight="1">
      <c r="A324" s="198"/>
      <c r="B324" s="199"/>
      <c r="C324" s="199"/>
      <c r="D324" s="200" t="s">
        <v>203</v>
      </c>
      <c r="E324" s="201">
        <f>E326</f>
        <v>30000</v>
      </c>
      <c r="F324" s="201">
        <f>F326</f>
        <v>70000</v>
      </c>
      <c r="G324" s="201">
        <f>G326</f>
        <v>0</v>
      </c>
    </row>
    <row r="325" spans="1:7" ht="19.5" customHeight="1">
      <c r="A325" s="110"/>
      <c r="B325" s="90"/>
      <c r="C325" s="90"/>
      <c r="D325" s="92" t="s">
        <v>175</v>
      </c>
      <c r="E325" s="106">
        <v>30000</v>
      </c>
      <c r="F325" s="106"/>
      <c r="G325" s="106"/>
    </row>
    <row r="326" spans="1:7" ht="19.5" customHeight="1">
      <c r="A326" s="89">
        <v>3</v>
      </c>
      <c r="B326" s="90"/>
      <c r="C326" s="90"/>
      <c r="D326" s="101" t="s">
        <v>35</v>
      </c>
      <c r="E326" s="106">
        <f>E327</f>
        <v>30000</v>
      </c>
      <c r="F326" s="106">
        <f>F327</f>
        <v>70000</v>
      </c>
      <c r="G326" s="106">
        <f>G327</f>
        <v>0</v>
      </c>
    </row>
    <row r="327" spans="1:7" ht="19.5" customHeight="1">
      <c r="A327" s="110"/>
      <c r="B327" s="111">
        <v>32</v>
      </c>
      <c r="C327" s="90"/>
      <c r="D327" s="101" t="s">
        <v>40</v>
      </c>
      <c r="E327" s="106">
        <f>E328</f>
        <v>30000</v>
      </c>
      <c r="F327" s="106">
        <v>70000</v>
      </c>
      <c r="G327" s="106">
        <v>0</v>
      </c>
    </row>
    <row r="328" spans="1:7" ht="19.5" customHeight="1">
      <c r="A328" s="110"/>
      <c r="B328" s="90"/>
      <c r="C328" s="90">
        <v>323</v>
      </c>
      <c r="D328" s="105" t="s">
        <v>43</v>
      </c>
      <c r="E328" s="93">
        <v>30000</v>
      </c>
      <c r="F328" s="93"/>
      <c r="G328" s="93"/>
    </row>
    <row r="329" spans="1:7" ht="19.5" customHeight="1">
      <c r="A329" s="198"/>
      <c r="B329" s="199"/>
      <c r="C329" s="199"/>
      <c r="D329" s="200" t="s">
        <v>204</v>
      </c>
      <c r="E329" s="201">
        <f>E331</f>
        <v>20000</v>
      </c>
      <c r="F329" s="201">
        <f>F331</f>
        <v>0</v>
      </c>
      <c r="G329" s="201">
        <f>G331</f>
        <v>0</v>
      </c>
    </row>
    <row r="330" spans="1:7" ht="19.5" customHeight="1">
      <c r="A330" s="110"/>
      <c r="B330" s="90"/>
      <c r="C330" s="90"/>
      <c r="D330" s="92" t="s">
        <v>175</v>
      </c>
      <c r="E330" s="106">
        <v>20000</v>
      </c>
      <c r="F330" s="106"/>
      <c r="G330" s="106"/>
    </row>
    <row r="331" spans="1:7" ht="19.5" customHeight="1">
      <c r="A331" s="89">
        <v>3</v>
      </c>
      <c r="B331" s="90"/>
      <c r="C331" s="90"/>
      <c r="D331" s="101" t="s">
        <v>35</v>
      </c>
      <c r="E331" s="106">
        <f aca="true" t="shared" si="9" ref="E331:G332">E332</f>
        <v>20000</v>
      </c>
      <c r="F331" s="106">
        <f t="shared" si="9"/>
        <v>0</v>
      </c>
      <c r="G331" s="106">
        <f t="shared" si="9"/>
        <v>0</v>
      </c>
    </row>
    <row r="332" spans="1:7" ht="19.5" customHeight="1">
      <c r="A332" s="110"/>
      <c r="B332" s="111">
        <v>32</v>
      </c>
      <c r="C332" s="90"/>
      <c r="D332" s="101" t="s">
        <v>40</v>
      </c>
      <c r="E332" s="106">
        <f t="shared" si="9"/>
        <v>20000</v>
      </c>
      <c r="F332" s="106">
        <f t="shared" si="9"/>
        <v>0</v>
      </c>
      <c r="G332" s="106">
        <f t="shared" si="9"/>
        <v>0</v>
      </c>
    </row>
    <row r="333" spans="1:7" ht="19.5" customHeight="1">
      <c r="A333" s="110"/>
      <c r="B333" s="90"/>
      <c r="C333" s="90">
        <v>323</v>
      </c>
      <c r="D333" s="105" t="s">
        <v>43</v>
      </c>
      <c r="E333" s="93">
        <v>20000</v>
      </c>
      <c r="F333" s="93"/>
      <c r="G333" s="93"/>
    </row>
    <row r="334" spans="1:7" ht="19.5" customHeight="1">
      <c r="A334" s="198"/>
      <c r="B334" s="199"/>
      <c r="C334" s="199"/>
      <c r="D334" s="200" t="s">
        <v>205</v>
      </c>
      <c r="E334" s="201">
        <f>E336</f>
        <v>10000</v>
      </c>
      <c r="F334" s="201">
        <f>F336</f>
        <v>0</v>
      </c>
      <c r="G334" s="201">
        <f>G336</f>
        <v>0</v>
      </c>
    </row>
    <row r="335" spans="1:7" ht="19.5" customHeight="1">
      <c r="A335" s="110"/>
      <c r="B335" s="90"/>
      <c r="C335" s="90"/>
      <c r="D335" s="92" t="s">
        <v>27</v>
      </c>
      <c r="E335" s="106">
        <v>10000</v>
      </c>
      <c r="F335" s="106"/>
      <c r="G335" s="106"/>
    </row>
    <row r="336" spans="1:7" ht="19.5" customHeight="1">
      <c r="A336" s="89">
        <v>3</v>
      </c>
      <c r="B336" s="90"/>
      <c r="C336" s="90"/>
      <c r="D336" s="101" t="s">
        <v>35</v>
      </c>
      <c r="E336" s="106">
        <f>E337</f>
        <v>10000</v>
      </c>
      <c r="F336" s="106">
        <f>F337</f>
        <v>0</v>
      </c>
      <c r="G336" s="106">
        <f>G337</f>
        <v>0</v>
      </c>
    </row>
    <row r="337" spans="1:7" ht="19.5" customHeight="1">
      <c r="A337" s="110"/>
      <c r="B337" s="111">
        <v>32</v>
      </c>
      <c r="C337" s="90"/>
      <c r="D337" s="101" t="s">
        <v>40</v>
      </c>
      <c r="E337" s="106">
        <f>E338</f>
        <v>10000</v>
      </c>
      <c r="F337" s="106">
        <v>0</v>
      </c>
      <c r="G337" s="106">
        <v>0</v>
      </c>
    </row>
    <row r="338" spans="1:7" ht="19.5" customHeight="1">
      <c r="A338" s="110"/>
      <c r="B338" s="90"/>
      <c r="C338" s="90">
        <v>323</v>
      </c>
      <c r="D338" s="105" t="s">
        <v>43</v>
      </c>
      <c r="E338" s="93">
        <v>10000</v>
      </c>
      <c r="F338" s="93"/>
      <c r="G338" s="93"/>
    </row>
    <row r="339" spans="1:7" ht="19.5" customHeight="1">
      <c r="A339" s="198"/>
      <c r="B339" s="199"/>
      <c r="C339" s="199"/>
      <c r="D339" s="200" t="s">
        <v>206</v>
      </c>
      <c r="E339" s="201">
        <f>E341</f>
        <v>10000</v>
      </c>
      <c r="F339" s="201">
        <f>F341</f>
        <v>0</v>
      </c>
      <c r="G339" s="201">
        <f>G341</f>
        <v>0</v>
      </c>
    </row>
    <row r="340" spans="1:7" ht="19.5" customHeight="1">
      <c r="A340" s="110"/>
      <c r="B340" s="90"/>
      <c r="C340" s="90"/>
      <c r="D340" s="92" t="s">
        <v>27</v>
      </c>
      <c r="E340" s="106">
        <v>10000</v>
      </c>
      <c r="F340" s="106"/>
      <c r="G340" s="106"/>
    </row>
    <row r="341" spans="1:7" ht="19.5" customHeight="1">
      <c r="A341" s="89">
        <v>3</v>
      </c>
      <c r="B341" s="90"/>
      <c r="C341" s="90"/>
      <c r="D341" s="101" t="s">
        <v>35</v>
      </c>
      <c r="E341" s="106">
        <f>E342</f>
        <v>10000</v>
      </c>
      <c r="F341" s="106">
        <f>F342</f>
        <v>0</v>
      </c>
      <c r="G341" s="106">
        <f>G342</f>
        <v>0</v>
      </c>
    </row>
    <row r="342" spans="1:7" ht="19.5" customHeight="1">
      <c r="A342" s="110"/>
      <c r="B342" s="111">
        <v>32</v>
      </c>
      <c r="C342" s="90"/>
      <c r="D342" s="101" t="s">
        <v>40</v>
      </c>
      <c r="E342" s="106">
        <f>E343</f>
        <v>10000</v>
      </c>
      <c r="F342" s="106">
        <v>0</v>
      </c>
      <c r="G342" s="106">
        <v>0</v>
      </c>
    </row>
    <row r="343" spans="1:7" ht="19.5" customHeight="1">
      <c r="A343" s="110"/>
      <c r="B343" s="90"/>
      <c r="C343" s="90">
        <v>323</v>
      </c>
      <c r="D343" s="105" t="s">
        <v>43</v>
      </c>
      <c r="E343" s="93">
        <v>10000</v>
      </c>
      <c r="F343" s="93"/>
      <c r="G343" s="93"/>
    </row>
    <row r="344" spans="1:7" ht="28.5" customHeight="1">
      <c r="A344" s="366"/>
      <c r="B344" s="367"/>
      <c r="C344" s="367"/>
      <c r="D344" s="368" t="s">
        <v>222</v>
      </c>
      <c r="E344" s="372">
        <f>E346</f>
        <v>100000</v>
      </c>
      <c r="F344" s="372">
        <f>F346</f>
        <v>100000</v>
      </c>
      <c r="G344" s="372">
        <f>G346</f>
        <v>100000</v>
      </c>
    </row>
    <row r="345" spans="1:7" ht="15.75" customHeight="1">
      <c r="A345" s="86"/>
      <c r="B345" s="87"/>
      <c r="C345" s="87"/>
      <c r="D345" s="92" t="s">
        <v>175</v>
      </c>
      <c r="E345" s="93">
        <v>100000</v>
      </c>
      <c r="F345" s="93"/>
      <c r="G345" s="93"/>
    </row>
    <row r="346" spans="1:7" ht="19.5" customHeight="1">
      <c r="A346" s="86">
        <v>3</v>
      </c>
      <c r="B346" s="87"/>
      <c r="C346" s="87"/>
      <c r="D346" s="92" t="s">
        <v>35</v>
      </c>
      <c r="E346" s="93">
        <v>100000</v>
      </c>
      <c r="F346" s="93">
        <v>100000</v>
      </c>
      <c r="G346" s="93">
        <v>100000</v>
      </c>
    </row>
    <row r="347" spans="1:7" ht="16.5" customHeight="1">
      <c r="A347" s="86"/>
      <c r="B347" s="87">
        <v>35</v>
      </c>
      <c r="C347" s="87"/>
      <c r="D347" s="92" t="s">
        <v>92</v>
      </c>
      <c r="E347" s="93">
        <v>100000</v>
      </c>
      <c r="F347" s="93">
        <v>100000</v>
      </c>
      <c r="G347" s="93">
        <v>100000</v>
      </c>
    </row>
    <row r="348" spans="1:7" ht="25.5" customHeight="1">
      <c r="A348" s="86"/>
      <c r="B348" s="87"/>
      <c r="C348" s="87">
        <v>352</v>
      </c>
      <c r="D348" s="92" t="s">
        <v>143</v>
      </c>
      <c r="E348" s="93">
        <v>100000</v>
      </c>
      <c r="F348" s="93"/>
      <c r="G348" s="93"/>
    </row>
    <row r="349" spans="1:7" ht="21.75" customHeight="1">
      <c r="A349" s="178"/>
      <c r="B349" s="179"/>
      <c r="C349" s="179"/>
      <c r="D349" s="171" t="s">
        <v>280</v>
      </c>
      <c r="E349" s="174">
        <f>E351</f>
        <v>15000</v>
      </c>
      <c r="F349" s="174">
        <f>F351</f>
        <v>15000</v>
      </c>
      <c r="G349" s="174">
        <f>G351</f>
        <v>15000</v>
      </c>
    </row>
    <row r="350" spans="1:7" ht="19.5" customHeight="1">
      <c r="A350" s="112"/>
      <c r="B350" s="113"/>
      <c r="C350" s="113"/>
      <c r="D350" s="92" t="s">
        <v>134</v>
      </c>
      <c r="E350" s="106">
        <v>15000</v>
      </c>
      <c r="F350" s="106"/>
      <c r="G350" s="106"/>
    </row>
    <row r="351" spans="1:7" ht="19.5" customHeight="1">
      <c r="A351" s="123">
        <v>3</v>
      </c>
      <c r="B351" s="87"/>
      <c r="C351" s="87"/>
      <c r="D351" s="101" t="s">
        <v>35</v>
      </c>
      <c r="E351" s="106">
        <f>E352</f>
        <v>15000</v>
      </c>
      <c r="F351" s="106">
        <f>F352</f>
        <v>15000</v>
      </c>
      <c r="G351" s="106">
        <f>G352</f>
        <v>15000</v>
      </c>
    </row>
    <row r="352" spans="1:7" ht="19.5" customHeight="1">
      <c r="A352" s="123"/>
      <c r="B352" s="124">
        <v>32</v>
      </c>
      <c r="C352" s="87"/>
      <c r="D352" s="101" t="s">
        <v>40</v>
      </c>
      <c r="E352" s="106">
        <f>E353</f>
        <v>15000</v>
      </c>
      <c r="F352" s="106">
        <v>15000</v>
      </c>
      <c r="G352" s="106">
        <v>15000</v>
      </c>
    </row>
    <row r="353" spans="1:7" ht="19.5" customHeight="1">
      <c r="A353" s="123"/>
      <c r="B353" s="87"/>
      <c r="C353" s="87">
        <v>323</v>
      </c>
      <c r="D353" s="105" t="s">
        <v>43</v>
      </c>
      <c r="E353" s="118">
        <v>15000</v>
      </c>
      <c r="F353" s="106"/>
      <c r="G353" s="106"/>
    </row>
    <row r="354" spans="1:7" ht="25.5" customHeight="1">
      <c r="A354" s="123"/>
      <c r="B354" s="87"/>
      <c r="C354" s="87"/>
      <c r="D354" s="92" t="s">
        <v>79</v>
      </c>
      <c r="E354" s="118"/>
      <c r="F354" s="106"/>
      <c r="G354" s="106"/>
    </row>
    <row r="355" spans="1:7" ht="30">
      <c r="A355" s="193"/>
      <c r="B355" s="194"/>
      <c r="C355" s="194"/>
      <c r="D355" s="166" t="s">
        <v>101</v>
      </c>
      <c r="E355" s="196">
        <f>E356+E362</f>
        <v>1222000</v>
      </c>
      <c r="F355" s="196">
        <f>F356+F362</f>
        <v>1222500</v>
      </c>
      <c r="G355" s="196">
        <f>G356+G362</f>
        <v>1222500</v>
      </c>
    </row>
    <row r="356" spans="1:7" ht="16.5" customHeight="1">
      <c r="A356" s="178"/>
      <c r="B356" s="179"/>
      <c r="C356" s="179"/>
      <c r="D356" s="171" t="s">
        <v>99</v>
      </c>
      <c r="E356" s="174">
        <f>E358</f>
        <v>750000</v>
      </c>
      <c r="F356" s="174">
        <f>F358</f>
        <v>750500</v>
      </c>
      <c r="G356" s="174">
        <f>G358</f>
        <v>750500</v>
      </c>
    </row>
    <row r="357" spans="1:7" ht="15">
      <c r="A357" s="86"/>
      <c r="B357" s="87"/>
      <c r="C357" s="87"/>
      <c r="D357" s="92" t="s">
        <v>175</v>
      </c>
      <c r="E357" s="106">
        <v>750000</v>
      </c>
      <c r="F357" s="106"/>
      <c r="G357" s="106"/>
    </row>
    <row r="358" spans="1:7" ht="15">
      <c r="A358" s="123">
        <v>3</v>
      </c>
      <c r="B358" s="87"/>
      <c r="C358" s="87"/>
      <c r="D358" s="101" t="s">
        <v>35</v>
      </c>
      <c r="E358" s="106">
        <f>E359</f>
        <v>750000</v>
      </c>
      <c r="F358" s="106">
        <f>F359</f>
        <v>750500</v>
      </c>
      <c r="G358" s="106">
        <f>G359</f>
        <v>750500</v>
      </c>
    </row>
    <row r="359" spans="1:7" ht="15">
      <c r="A359" s="86"/>
      <c r="B359" s="124">
        <v>32</v>
      </c>
      <c r="C359" s="87"/>
      <c r="D359" s="101" t="s">
        <v>40</v>
      </c>
      <c r="E359" s="106">
        <f>E361+E360</f>
        <v>750000</v>
      </c>
      <c r="F359" s="106">
        <v>750500</v>
      </c>
      <c r="G359" s="106">
        <v>750500</v>
      </c>
    </row>
    <row r="360" spans="1:7" ht="15">
      <c r="A360" s="86"/>
      <c r="B360" s="124"/>
      <c r="C360" s="87">
        <v>322</v>
      </c>
      <c r="D360" s="101" t="s">
        <v>91</v>
      </c>
      <c r="E360" s="118">
        <v>10000</v>
      </c>
      <c r="F360" s="106"/>
      <c r="G360" s="106"/>
    </row>
    <row r="361" spans="1:7" ht="15">
      <c r="A361" s="86"/>
      <c r="B361" s="87"/>
      <c r="C361" s="87">
        <v>323</v>
      </c>
      <c r="D361" s="105" t="s">
        <v>43</v>
      </c>
      <c r="E361" s="93">
        <v>740000</v>
      </c>
      <c r="F361" s="93"/>
      <c r="G361" s="93"/>
    </row>
    <row r="362" spans="1:7" ht="18.75" customHeight="1">
      <c r="A362" s="178"/>
      <c r="B362" s="179"/>
      <c r="C362" s="179"/>
      <c r="D362" s="171" t="s">
        <v>100</v>
      </c>
      <c r="E362" s="174">
        <f>E364</f>
        <v>472000</v>
      </c>
      <c r="F362" s="174">
        <f>F364</f>
        <v>472000</v>
      </c>
      <c r="G362" s="174">
        <f>G364</f>
        <v>472000</v>
      </c>
    </row>
    <row r="363" spans="1:7" ht="15">
      <c r="A363" s="112"/>
      <c r="B363" s="113"/>
      <c r="C363" s="113"/>
      <c r="D363" s="92" t="s">
        <v>15</v>
      </c>
      <c r="E363" s="106">
        <v>472000</v>
      </c>
      <c r="F363" s="106"/>
      <c r="G363" s="106"/>
    </row>
    <row r="364" spans="1:7" ht="15">
      <c r="A364" s="123">
        <v>3</v>
      </c>
      <c r="B364" s="87"/>
      <c r="C364" s="87"/>
      <c r="D364" s="101" t="s">
        <v>35</v>
      </c>
      <c r="E364" s="106">
        <f>E365</f>
        <v>472000</v>
      </c>
      <c r="F364" s="106">
        <f>F365</f>
        <v>472000</v>
      </c>
      <c r="G364" s="106">
        <f>G365</f>
        <v>472000</v>
      </c>
    </row>
    <row r="365" spans="1:7" ht="15">
      <c r="A365" s="86"/>
      <c r="B365" s="124">
        <v>38</v>
      </c>
      <c r="C365" s="87"/>
      <c r="D365" s="101" t="s">
        <v>50</v>
      </c>
      <c r="E365" s="106">
        <f>E366</f>
        <v>472000</v>
      </c>
      <c r="F365" s="106">
        <v>472000</v>
      </c>
      <c r="G365" s="106">
        <v>472000</v>
      </c>
    </row>
    <row r="366" spans="1:7" ht="15">
      <c r="A366" s="86"/>
      <c r="B366" s="87"/>
      <c r="C366" s="87">
        <v>381</v>
      </c>
      <c r="D366" s="105" t="s">
        <v>51</v>
      </c>
      <c r="E366" s="93">
        <v>472000</v>
      </c>
      <c r="F366" s="93"/>
      <c r="G366" s="93"/>
    </row>
    <row r="367" spans="1:7" ht="19.5" customHeight="1">
      <c r="A367" s="86"/>
      <c r="B367" s="87"/>
      <c r="C367" s="87"/>
      <c r="D367" s="92" t="s">
        <v>80</v>
      </c>
      <c r="E367" s="93"/>
      <c r="F367" s="93"/>
      <c r="G367" s="93"/>
    </row>
    <row r="368" spans="1:7" ht="27" customHeight="1">
      <c r="A368" s="193"/>
      <c r="B368" s="194"/>
      <c r="C368" s="194"/>
      <c r="D368" s="166" t="s">
        <v>102</v>
      </c>
      <c r="E368" s="196">
        <f>E369</f>
        <v>240000</v>
      </c>
      <c r="F368" s="196">
        <f>F369</f>
        <v>240000</v>
      </c>
      <c r="G368" s="196">
        <f>G369</f>
        <v>240000</v>
      </c>
    </row>
    <row r="369" spans="1:7" ht="17.25" customHeight="1">
      <c r="A369" s="369"/>
      <c r="B369" s="337"/>
      <c r="C369" s="337"/>
      <c r="D369" s="338" t="s">
        <v>223</v>
      </c>
      <c r="E369" s="339">
        <f>E371</f>
        <v>240000</v>
      </c>
      <c r="F369" s="339">
        <f>F371</f>
        <v>240000</v>
      </c>
      <c r="G369" s="339">
        <f>G371</f>
        <v>240000</v>
      </c>
    </row>
    <row r="370" spans="1:7" ht="15">
      <c r="A370" s="112"/>
      <c r="B370" s="113"/>
      <c r="C370" s="113"/>
      <c r="D370" s="92" t="s">
        <v>15</v>
      </c>
      <c r="E370" s="106">
        <v>240000</v>
      </c>
      <c r="F370" s="106"/>
      <c r="G370" s="106"/>
    </row>
    <row r="371" spans="1:7" ht="15">
      <c r="A371" s="123">
        <v>3</v>
      </c>
      <c r="B371" s="87"/>
      <c r="C371" s="87"/>
      <c r="D371" s="101" t="s">
        <v>35</v>
      </c>
      <c r="E371" s="106">
        <f>E372+E376+E378</f>
        <v>240000</v>
      </c>
      <c r="F371" s="106">
        <f>F372+F376+F378</f>
        <v>240000</v>
      </c>
      <c r="G371" s="106">
        <f>G372+G376+G378</f>
        <v>240000</v>
      </c>
    </row>
    <row r="372" spans="1:7" ht="15">
      <c r="A372" s="86"/>
      <c r="B372" s="124">
        <v>32</v>
      </c>
      <c r="C372" s="87"/>
      <c r="D372" s="101" t="s">
        <v>40</v>
      </c>
      <c r="E372" s="106">
        <f>E373+E374+E375</f>
        <v>20000</v>
      </c>
      <c r="F372" s="106">
        <v>20000</v>
      </c>
      <c r="G372" s="106">
        <v>20000</v>
      </c>
    </row>
    <row r="373" spans="1:7" ht="15">
      <c r="A373" s="86"/>
      <c r="B373" s="124"/>
      <c r="C373" s="87">
        <v>322</v>
      </c>
      <c r="D373" s="105" t="s">
        <v>42</v>
      </c>
      <c r="E373" s="118">
        <v>5000</v>
      </c>
      <c r="F373" s="106"/>
      <c r="G373" s="106"/>
    </row>
    <row r="374" spans="1:7" ht="15">
      <c r="A374" s="86"/>
      <c r="B374" s="87"/>
      <c r="C374" s="87">
        <v>323</v>
      </c>
      <c r="D374" s="105" t="s">
        <v>43</v>
      </c>
      <c r="E374" s="93">
        <v>10000</v>
      </c>
      <c r="F374" s="93"/>
      <c r="G374" s="93"/>
    </row>
    <row r="375" spans="1:7" ht="15">
      <c r="A375" s="86"/>
      <c r="B375" s="87"/>
      <c r="C375" s="87">
        <v>329</v>
      </c>
      <c r="D375" s="105" t="s">
        <v>45</v>
      </c>
      <c r="E375" s="93">
        <v>5000</v>
      </c>
      <c r="F375" s="93"/>
      <c r="G375" s="93"/>
    </row>
    <row r="376" spans="1:7" ht="15">
      <c r="A376" s="86"/>
      <c r="B376" s="124">
        <v>37</v>
      </c>
      <c r="C376" s="87"/>
      <c r="D376" s="101" t="s">
        <v>147</v>
      </c>
      <c r="E376" s="93">
        <v>200000</v>
      </c>
      <c r="F376" s="93">
        <v>200000</v>
      </c>
      <c r="G376" s="93">
        <v>200000</v>
      </c>
    </row>
    <row r="377" spans="1:7" ht="15">
      <c r="A377" s="86"/>
      <c r="B377" s="87"/>
      <c r="C377" s="87">
        <v>372</v>
      </c>
      <c r="D377" s="105" t="s">
        <v>49</v>
      </c>
      <c r="E377" s="93">
        <v>200000</v>
      </c>
      <c r="F377" s="93"/>
      <c r="G377" s="93"/>
    </row>
    <row r="378" spans="1:7" ht="15">
      <c r="A378" s="86"/>
      <c r="B378" s="124">
        <v>35</v>
      </c>
      <c r="C378" s="87"/>
      <c r="D378" s="105" t="s">
        <v>92</v>
      </c>
      <c r="E378" s="93">
        <f>E379</f>
        <v>20000</v>
      </c>
      <c r="F378" s="93">
        <v>20000</v>
      </c>
      <c r="G378" s="93">
        <v>20000</v>
      </c>
    </row>
    <row r="379" spans="1:7" ht="15">
      <c r="A379" s="86"/>
      <c r="B379" s="87"/>
      <c r="C379" s="87">
        <v>351</v>
      </c>
      <c r="D379" s="105" t="s">
        <v>93</v>
      </c>
      <c r="E379" s="93">
        <v>20000</v>
      </c>
      <c r="F379" s="93"/>
      <c r="G379" s="93"/>
    </row>
    <row r="380" spans="1:7" ht="24.75" customHeight="1">
      <c r="A380" s="86"/>
      <c r="B380" s="87"/>
      <c r="C380" s="87"/>
      <c r="D380" s="92" t="s">
        <v>80</v>
      </c>
      <c r="E380" s="93"/>
      <c r="F380" s="93"/>
      <c r="G380" s="93"/>
    </row>
    <row r="381" spans="1:7" ht="24.75" customHeight="1">
      <c r="A381" s="193"/>
      <c r="B381" s="194"/>
      <c r="C381" s="194"/>
      <c r="D381" s="166" t="s">
        <v>103</v>
      </c>
      <c r="E381" s="196">
        <f>E382+E387+E392</f>
        <v>61000</v>
      </c>
      <c r="F381" s="196">
        <f>F382+F387+F392</f>
        <v>24000</v>
      </c>
      <c r="G381" s="196">
        <f>G382+G387+G392</f>
        <v>24000</v>
      </c>
    </row>
    <row r="382" spans="1:7" ht="19.5" customHeight="1">
      <c r="A382" s="336"/>
      <c r="B382" s="337"/>
      <c r="C382" s="337"/>
      <c r="D382" s="338" t="s">
        <v>224</v>
      </c>
      <c r="E382" s="339">
        <f>E384</f>
        <v>50000</v>
      </c>
      <c r="F382" s="339">
        <v>10000</v>
      </c>
      <c r="G382" s="339">
        <f>G384</f>
        <v>10000</v>
      </c>
    </row>
    <row r="383" spans="1:7" ht="15">
      <c r="A383" s="86"/>
      <c r="B383" s="87"/>
      <c r="C383" s="87"/>
      <c r="D383" s="92" t="s">
        <v>15</v>
      </c>
      <c r="E383" s="106">
        <v>50000</v>
      </c>
      <c r="F383" s="106"/>
      <c r="G383" s="106"/>
    </row>
    <row r="384" spans="1:7" ht="15">
      <c r="A384" s="123">
        <v>3</v>
      </c>
      <c r="B384" s="87"/>
      <c r="C384" s="87"/>
      <c r="D384" s="101" t="s">
        <v>35</v>
      </c>
      <c r="E384" s="106">
        <f>E385</f>
        <v>50000</v>
      </c>
      <c r="F384" s="106">
        <f>F385</f>
        <v>10000</v>
      </c>
      <c r="G384" s="106">
        <f>G385</f>
        <v>10000</v>
      </c>
    </row>
    <row r="385" spans="1:7" ht="15">
      <c r="A385" s="86"/>
      <c r="B385" s="124">
        <v>32</v>
      </c>
      <c r="C385" s="87"/>
      <c r="D385" s="101" t="s">
        <v>40</v>
      </c>
      <c r="E385" s="106">
        <f>E386</f>
        <v>50000</v>
      </c>
      <c r="F385" s="106">
        <v>10000</v>
      </c>
      <c r="G385" s="106">
        <v>10000</v>
      </c>
    </row>
    <row r="386" spans="1:7" ht="15">
      <c r="A386" s="86"/>
      <c r="B386" s="87"/>
      <c r="C386" s="87">
        <v>329</v>
      </c>
      <c r="D386" s="105" t="s">
        <v>45</v>
      </c>
      <c r="E386" s="93">
        <v>50000</v>
      </c>
      <c r="F386" s="93"/>
      <c r="G386" s="93"/>
    </row>
    <row r="387" spans="1:7" ht="19.5" customHeight="1">
      <c r="A387" s="369"/>
      <c r="B387" s="337"/>
      <c r="C387" s="337"/>
      <c r="D387" s="338" t="s">
        <v>225</v>
      </c>
      <c r="E387" s="339">
        <f>E389</f>
        <v>7000</v>
      </c>
      <c r="F387" s="339">
        <f>F389</f>
        <v>10000</v>
      </c>
      <c r="G387" s="339">
        <f>G389</f>
        <v>10000</v>
      </c>
    </row>
    <row r="388" spans="1:7" ht="15">
      <c r="A388" s="86"/>
      <c r="B388" s="87"/>
      <c r="C388" s="87"/>
      <c r="D388" s="92" t="s">
        <v>15</v>
      </c>
      <c r="E388" s="106">
        <v>7000</v>
      </c>
      <c r="F388" s="106"/>
      <c r="G388" s="106"/>
    </row>
    <row r="389" spans="1:7" ht="15">
      <c r="A389" s="123">
        <v>3</v>
      </c>
      <c r="B389" s="87"/>
      <c r="C389" s="87"/>
      <c r="D389" s="101" t="s">
        <v>35</v>
      </c>
      <c r="E389" s="106">
        <f>E390</f>
        <v>7000</v>
      </c>
      <c r="F389" s="106">
        <f>F390</f>
        <v>10000</v>
      </c>
      <c r="G389" s="106">
        <f>G390</f>
        <v>10000</v>
      </c>
    </row>
    <row r="390" spans="1:7" ht="15">
      <c r="A390" s="86"/>
      <c r="B390" s="124">
        <v>36</v>
      </c>
      <c r="C390" s="87"/>
      <c r="D390" s="101" t="s">
        <v>148</v>
      </c>
      <c r="E390" s="106">
        <f>E391</f>
        <v>7000</v>
      </c>
      <c r="F390" s="106">
        <v>10000</v>
      </c>
      <c r="G390" s="106">
        <v>10000</v>
      </c>
    </row>
    <row r="391" spans="1:7" ht="15">
      <c r="A391" s="86"/>
      <c r="B391" s="87"/>
      <c r="C391" s="87">
        <v>366</v>
      </c>
      <c r="D391" s="105" t="s">
        <v>149</v>
      </c>
      <c r="E391" s="93">
        <v>7000</v>
      </c>
      <c r="F391" s="93"/>
      <c r="G391" s="93"/>
    </row>
    <row r="392" spans="1:7" ht="19.5" customHeight="1">
      <c r="A392" s="336"/>
      <c r="B392" s="337"/>
      <c r="C392" s="337"/>
      <c r="D392" s="338" t="s">
        <v>226</v>
      </c>
      <c r="E392" s="339">
        <f>E394</f>
        <v>4000</v>
      </c>
      <c r="F392" s="339">
        <f>F394</f>
        <v>4000</v>
      </c>
      <c r="G392" s="339">
        <f>G394</f>
        <v>4000</v>
      </c>
    </row>
    <row r="393" spans="1:7" ht="15">
      <c r="A393" s="86"/>
      <c r="B393" s="87"/>
      <c r="C393" s="87"/>
      <c r="D393" s="92" t="s">
        <v>15</v>
      </c>
      <c r="E393" s="106">
        <v>4000</v>
      </c>
      <c r="F393" s="106"/>
      <c r="G393" s="106"/>
    </row>
    <row r="394" spans="1:7" ht="15">
      <c r="A394" s="123">
        <v>3</v>
      </c>
      <c r="B394" s="87"/>
      <c r="C394" s="87"/>
      <c r="D394" s="101" t="s">
        <v>35</v>
      </c>
      <c r="E394" s="106">
        <f>E395</f>
        <v>4000</v>
      </c>
      <c r="F394" s="106">
        <f>F395</f>
        <v>4000</v>
      </c>
      <c r="G394" s="106">
        <f>G395</f>
        <v>4000</v>
      </c>
    </row>
    <row r="395" spans="1:7" ht="15">
      <c r="A395" s="86"/>
      <c r="B395" s="124">
        <v>37</v>
      </c>
      <c r="C395" s="87"/>
      <c r="D395" s="101" t="s">
        <v>147</v>
      </c>
      <c r="E395" s="106">
        <f>E396</f>
        <v>4000</v>
      </c>
      <c r="F395" s="106">
        <v>4000</v>
      </c>
      <c r="G395" s="106">
        <v>4000</v>
      </c>
    </row>
    <row r="396" spans="1:7" ht="15">
      <c r="A396" s="86"/>
      <c r="B396" s="87"/>
      <c r="C396" s="87">
        <v>372</v>
      </c>
      <c r="D396" s="105" t="s">
        <v>49</v>
      </c>
      <c r="E396" s="93">
        <v>4000</v>
      </c>
      <c r="F396" s="93"/>
      <c r="G396" s="93"/>
    </row>
    <row r="397" spans="1:7" ht="24.75" customHeight="1">
      <c r="A397" s="86"/>
      <c r="B397" s="87"/>
      <c r="C397" s="87"/>
      <c r="D397" s="92" t="s">
        <v>81</v>
      </c>
      <c r="E397" s="93"/>
      <c r="F397" s="93"/>
      <c r="G397" s="93"/>
    </row>
    <row r="398" spans="1:7" ht="23.25" customHeight="1">
      <c r="A398" s="193"/>
      <c r="B398" s="194"/>
      <c r="C398" s="194"/>
      <c r="D398" s="166" t="s">
        <v>104</v>
      </c>
      <c r="E398" s="196">
        <f>E399+E404+E409+E414+E421</f>
        <v>67000</v>
      </c>
      <c r="F398" s="196">
        <f>F399+F404+F409+F414+F421</f>
        <v>67000</v>
      </c>
      <c r="G398" s="196">
        <f>G399+G404+G409+G414+G421</f>
        <v>67000</v>
      </c>
    </row>
    <row r="399" spans="1:7" ht="18.75" customHeight="1">
      <c r="A399" s="369"/>
      <c r="B399" s="337"/>
      <c r="C399" s="337"/>
      <c r="D399" s="338" t="s">
        <v>227</v>
      </c>
      <c r="E399" s="339">
        <f>E401</f>
        <v>5000</v>
      </c>
      <c r="F399" s="339">
        <f>F401</f>
        <v>5000</v>
      </c>
      <c r="G399" s="339">
        <f>G401</f>
        <v>5000</v>
      </c>
    </row>
    <row r="400" spans="1:7" ht="15">
      <c r="A400" s="86"/>
      <c r="B400" s="87"/>
      <c r="C400" s="87"/>
      <c r="D400" s="92" t="s">
        <v>15</v>
      </c>
      <c r="E400" s="106">
        <v>5000</v>
      </c>
      <c r="F400" s="106"/>
      <c r="G400" s="106"/>
    </row>
    <row r="401" spans="1:7" ht="15">
      <c r="A401" s="123">
        <v>3</v>
      </c>
      <c r="B401" s="87"/>
      <c r="C401" s="87"/>
      <c r="D401" s="101" t="s">
        <v>35</v>
      </c>
      <c r="E401" s="106">
        <f>E402</f>
        <v>5000</v>
      </c>
      <c r="F401" s="106">
        <f>F402</f>
        <v>5000</v>
      </c>
      <c r="G401" s="106">
        <f>G402</f>
        <v>5000</v>
      </c>
    </row>
    <row r="402" spans="1:7" ht="15">
      <c r="A402" s="86"/>
      <c r="B402" s="124">
        <v>37</v>
      </c>
      <c r="C402" s="87"/>
      <c r="D402" s="101" t="s">
        <v>82</v>
      </c>
      <c r="E402" s="106">
        <f>E403</f>
        <v>5000</v>
      </c>
      <c r="F402" s="106">
        <v>5000</v>
      </c>
      <c r="G402" s="106">
        <v>5000</v>
      </c>
    </row>
    <row r="403" spans="1:7" ht="15">
      <c r="A403" s="86"/>
      <c r="B403" s="87"/>
      <c r="C403" s="87">
        <v>372</v>
      </c>
      <c r="D403" s="105" t="s">
        <v>48</v>
      </c>
      <c r="E403" s="93">
        <v>5000</v>
      </c>
      <c r="F403" s="93"/>
      <c r="G403" s="93"/>
    </row>
    <row r="404" spans="1:7" ht="27.75" customHeight="1">
      <c r="A404" s="336"/>
      <c r="B404" s="337"/>
      <c r="C404" s="337"/>
      <c r="D404" s="338" t="s">
        <v>228</v>
      </c>
      <c r="E404" s="339">
        <f>E406</f>
        <v>7000</v>
      </c>
      <c r="F404" s="339">
        <f>F406</f>
        <v>7000</v>
      </c>
      <c r="G404" s="339">
        <f>G406</f>
        <v>7000</v>
      </c>
    </row>
    <row r="405" spans="1:7" ht="15">
      <c r="A405" s="86"/>
      <c r="B405" s="87"/>
      <c r="C405" s="87"/>
      <c r="D405" s="92" t="s">
        <v>15</v>
      </c>
      <c r="E405" s="106">
        <v>7000</v>
      </c>
      <c r="F405" s="106"/>
      <c r="G405" s="106"/>
    </row>
    <row r="406" spans="1:7" ht="15">
      <c r="A406" s="123">
        <v>3</v>
      </c>
      <c r="B406" s="87"/>
      <c r="C406" s="87"/>
      <c r="D406" s="101" t="s">
        <v>35</v>
      </c>
      <c r="E406" s="106">
        <f>E407</f>
        <v>7000</v>
      </c>
      <c r="F406" s="106">
        <f>F407</f>
        <v>7000</v>
      </c>
      <c r="G406" s="106">
        <f>G407</f>
        <v>7000</v>
      </c>
    </row>
    <row r="407" spans="1:7" ht="15">
      <c r="A407" s="86"/>
      <c r="B407" s="124">
        <v>37</v>
      </c>
      <c r="C407" s="87"/>
      <c r="D407" s="101" t="s">
        <v>82</v>
      </c>
      <c r="E407" s="106">
        <f>E408</f>
        <v>7000</v>
      </c>
      <c r="F407" s="106">
        <v>7000</v>
      </c>
      <c r="G407" s="106">
        <v>7000</v>
      </c>
    </row>
    <row r="408" spans="1:7" ht="15">
      <c r="A408" s="86"/>
      <c r="B408" s="87"/>
      <c r="C408" s="87">
        <v>372</v>
      </c>
      <c r="D408" s="105" t="s">
        <v>48</v>
      </c>
      <c r="E408" s="93">
        <v>7000</v>
      </c>
      <c r="F408" s="93"/>
      <c r="G408" s="93"/>
    </row>
    <row r="409" spans="1:7" ht="17.25" customHeight="1">
      <c r="A409" s="369"/>
      <c r="B409" s="337"/>
      <c r="C409" s="337"/>
      <c r="D409" s="338" t="s">
        <v>229</v>
      </c>
      <c r="E409" s="339">
        <f>E411</f>
        <v>20000</v>
      </c>
      <c r="F409" s="339">
        <f>F411</f>
        <v>20000</v>
      </c>
      <c r="G409" s="339">
        <f>G411</f>
        <v>20000</v>
      </c>
    </row>
    <row r="410" spans="1:7" ht="15">
      <c r="A410" s="86"/>
      <c r="B410" s="87"/>
      <c r="C410" s="87"/>
      <c r="D410" s="92" t="s">
        <v>15</v>
      </c>
      <c r="E410" s="106">
        <v>20000</v>
      </c>
      <c r="F410" s="106"/>
      <c r="G410" s="106"/>
    </row>
    <row r="411" spans="1:7" ht="15">
      <c r="A411" s="123">
        <v>3</v>
      </c>
      <c r="B411" s="87"/>
      <c r="C411" s="87"/>
      <c r="D411" s="101" t="s">
        <v>35</v>
      </c>
      <c r="E411" s="106">
        <f>E412</f>
        <v>20000</v>
      </c>
      <c r="F411" s="106">
        <f>F412</f>
        <v>20000</v>
      </c>
      <c r="G411" s="106">
        <f>G412</f>
        <v>20000</v>
      </c>
    </row>
    <row r="412" spans="1:7" ht="15">
      <c r="A412" s="86"/>
      <c r="B412" s="124">
        <v>37</v>
      </c>
      <c r="C412" s="87"/>
      <c r="D412" s="101" t="s">
        <v>82</v>
      </c>
      <c r="E412" s="106">
        <f>E413</f>
        <v>20000</v>
      </c>
      <c r="F412" s="106">
        <v>20000</v>
      </c>
      <c r="G412" s="106">
        <v>20000</v>
      </c>
    </row>
    <row r="413" spans="1:7" ht="15">
      <c r="A413" s="86"/>
      <c r="B413" s="87"/>
      <c r="C413" s="87">
        <v>372</v>
      </c>
      <c r="D413" s="105" t="s">
        <v>48</v>
      </c>
      <c r="E413" s="93">
        <v>20000</v>
      </c>
      <c r="F413" s="93"/>
      <c r="G413" s="93"/>
    </row>
    <row r="414" spans="1:7" ht="16.5" customHeight="1">
      <c r="A414" s="369"/>
      <c r="B414" s="337"/>
      <c r="C414" s="337"/>
      <c r="D414" s="338" t="s">
        <v>230</v>
      </c>
      <c r="E414" s="339">
        <f>E416</f>
        <v>20000</v>
      </c>
      <c r="F414" s="339">
        <f>F416</f>
        <v>20000</v>
      </c>
      <c r="G414" s="339">
        <f>G416</f>
        <v>20000</v>
      </c>
    </row>
    <row r="415" spans="1:7" ht="15">
      <c r="A415" s="86"/>
      <c r="B415" s="87"/>
      <c r="C415" s="87"/>
      <c r="D415" s="92" t="s">
        <v>15</v>
      </c>
      <c r="E415" s="106">
        <v>12000</v>
      </c>
      <c r="F415" s="106"/>
      <c r="G415" s="106"/>
    </row>
    <row r="416" spans="1:7" ht="15">
      <c r="A416" s="123">
        <v>3</v>
      </c>
      <c r="B416" s="87"/>
      <c r="C416" s="87"/>
      <c r="D416" s="101" t="s">
        <v>35</v>
      </c>
      <c r="E416" s="106">
        <f>E417+E419</f>
        <v>20000</v>
      </c>
      <c r="F416" s="106">
        <f>F417+F419</f>
        <v>20000</v>
      </c>
      <c r="G416" s="106">
        <f>G417+G419</f>
        <v>20000</v>
      </c>
    </row>
    <row r="417" spans="1:7" ht="15">
      <c r="A417" s="86"/>
      <c r="B417" s="124">
        <v>37</v>
      </c>
      <c r="C417" s="87"/>
      <c r="D417" s="101" t="s">
        <v>82</v>
      </c>
      <c r="E417" s="106">
        <f>E418</f>
        <v>12000</v>
      </c>
      <c r="F417" s="106">
        <v>12000</v>
      </c>
      <c r="G417" s="106">
        <v>12000</v>
      </c>
    </row>
    <row r="418" spans="1:7" ht="15">
      <c r="A418" s="86"/>
      <c r="B418" s="87"/>
      <c r="C418" s="87">
        <v>372</v>
      </c>
      <c r="D418" s="105" t="s">
        <v>152</v>
      </c>
      <c r="E418" s="93">
        <v>12000</v>
      </c>
      <c r="F418" s="93"/>
      <c r="G418" s="93"/>
    </row>
    <row r="419" spans="1:7" ht="15">
      <c r="A419" s="86"/>
      <c r="B419" s="124">
        <v>38</v>
      </c>
      <c r="C419" s="87"/>
      <c r="D419" s="101" t="s">
        <v>50</v>
      </c>
      <c r="E419" s="106">
        <f>E420</f>
        <v>8000</v>
      </c>
      <c r="F419" s="106">
        <v>8000</v>
      </c>
      <c r="G419" s="106">
        <v>8000</v>
      </c>
    </row>
    <row r="420" spans="1:7" ht="15">
      <c r="A420" s="86"/>
      <c r="B420" s="87"/>
      <c r="C420" s="87">
        <v>381</v>
      </c>
      <c r="D420" s="105" t="s">
        <v>51</v>
      </c>
      <c r="E420" s="93">
        <v>8000</v>
      </c>
      <c r="F420" s="93"/>
      <c r="G420" s="93"/>
    </row>
    <row r="421" spans="1:7" ht="15">
      <c r="A421" s="369"/>
      <c r="B421" s="337"/>
      <c r="C421" s="337"/>
      <c r="D421" s="338" t="s">
        <v>231</v>
      </c>
      <c r="E421" s="339">
        <f>E423</f>
        <v>15000</v>
      </c>
      <c r="F421" s="339">
        <f>F423</f>
        <v>15000</v>
      </c>
      <c r="G421" s="339">
        <f>G423</f>
        <v>15000</v>
      </c>
    </row>
    <row r="422" spans="1:7" ht="15">
      <c r="A422" s="112"/>
      <c r="B422" s="113"/>
      <c r="C422" s="113"/>
      <c r="D422" s="92" t="s">
        <v>133</v>
      </c>
      <c r="E422" s="49">
        <v>15000</v>
      </c>
      <c r="F422" s="49"/>
      <c r="G422" s="49"/>
    </row>
    <row r="423" spans="1:7" ht="15">
      <c r="A423" s="123">
        <v>3</v>
      </c>
      <c r="B423" s="87"/>
      <c r="C423" s="87"/>
      <c r="D423" s="101" t="s">
        <v>35</v>
      </c>
      <c r="E423" s="106">
        <f>E424</f>
        <v>15000</v>
      </c>
      <c r="F423" s="106">
        <f>F424</f>
        <v>15000</v>
      </c>
      <c r="G423" s="106">
        <f>G424</f>
        <v>15000</v>
      </c>
    </row>
    <row r="424" spans="1:7" ht="15">
      <c r="A424" s="86"/>
      <c r="B424" s="124">
        <v>37</v>
      </c>
      <c r="C424" s="87"/>
      <c r="D424" s="101" t="s">
        <v>82</v>
      </c>
      <c r="E424" s="106">
        <f>E425</f>
        <v>15000</v>
      </c>
      <c r="F424" s="106">
        <v>15000</v>
      </c>
      <c r="G424" s="106">
        <v>15000</v>
      </c>
    </row>
    <row r="425" spans="1:7" ht="15">
      <c r="A425" s="86"/>
      <c r="B425" s="87"/>
      <c r="C425" s="87">
        <v>372</v>
      </c>
      <c r="D425" s="105" t="s">
        <v>48</v>
      </c>
      <c r="E425" s="93">
        <v>15000</v>
      </c>
      <c r="F425" s="93"/>
      <c r="G425" s="93"/>
    </row>
    <row r="426" spans="1:7" ht="15">
      <c r="A426" s="112"/>
      <c r="B426" s="113"/>
      <c r="C426" s="113"/>
      <c r="D426" s="92" t="s">
        <v>79</v>
      </c>
      <c r="E426" s="119"/>
      <c r="F426" s="119"/>
      <c r="G426" s="119"/>
    </row>
    <row r="427" spans="1:7" ht="24.75" customHeight="1">
      <c r="A427" s="193"/>
      <c r="B427" s="194"/>
      <c r="C427" s="194"/>
      <c r="D427" s="166" t="s">
        <v>105</v>
      </c>
      <c r="E427" s="196">
        <f>E428</f>
        <v>70000</v>
      </c>
      <c r="F427" s="196">
        <f>F428</f>
        <v>75000</v>
      </c>
      <c r="G427" s="196">
        <f>G428</f>
        <v>80000</v>
      </c>
    </row>
    <row r="428" spans="1:7" ht="18" customHeight="1">
      <c r="A428" s="178"/>
      <c r="B428" s="179"/>
      <c r="C428" s="179"/>
      <c r="D428" s="171" t="s">
        <v>232</v>
      </c>
      <c r="E428" s="174">
        <f>SUM(E430)</f>
        <v>70000</v>
      </c>
      <c r="F428" s="174">
        <f>SUM(F430)</f>
        <v>75000</v>
      </c>
      <c r="G428" s="174">
        <f>SUM(G430)</f>
        <v>80000</v>
      </c>
    </row>
    <row r="429" spans="1:7" ht="15">
      <c r="A429" s="86"/>
      <c r="B429" s="87"/>
      <c r="C429" s="87"/>
      <c r="D429" s="92" t="s">
        <v>15</v>
      </c>
      <c r="E429" s="106">
        <v>70000</v>
      </c>
      <c r="F429" s="106"/>
      <c r="G429" s="106"/>
    </row>
    <row r="430" spans="1:7" ht="15">
      <c r="A430" s="123">
        <v>3</v>
      </c>
      <c r="B430" s="87"/>
      <c r="C430" s="87"/>
      <c r="D430" s="101" t="s">
        <v>35</v>
      </c>
      <c r="E430" s="106">
        <f>E431</f>
        <v>70000</v>
      </c>
      <c r="F430" s="106">
        <f>F431</f>
        <v>75000</v>
      </c>
      <c r="G430" s="106">
        <f>G431</f>
        <v>80000</v>
      </c>
    </row>
    <row r="431" spans="1:7" ht="15">
      <c r="A431" s="86"/>
      <c r="B431" s="124">
        <v>38</v>
      </c>
      <c r="C431" s="87"/>
      <c r="D431" s="101" t="s">
        <v>50</v>
      </c>
      <c r="E431" s="106">
        <f>E432</f>
        <v>70000</v>
      </c>
      <c r="F431" s="106">
        <v>75000</v>
      </c>
      <c r="G431" s="106">
        <v>80000</v>
      </c>
    </row>
    <row r="432" spans="1:7" ht="15">
      <c r="A432" s="86"/>
      <c r="B432" s="87"/>
      <c r="C432" s="87">
        <v>381</v>
      </c>
      <c r="D432" s="105" t="s">
        <v>51</v>
      </c>
      <c r="E432" s="93">
        <v>70000</v>
      </c>
      <c r="F432" s="93"/>
      <c r="G432" s="93"/>
    </row>
    <row r="433" spans="1:7" ht="23.25" customHeight="1">
      <c r="A433" s="86"/>
      <c r="B433" s="87"/>
      <c r="C433" s="87"/>
      <c r="D433" s="92" t="s">
        <v>83</v>
      </c>
      <c r="E433" s="93"/>
      <c r="F433" s="93"/>
      <c r="G433" s="93"/>
    </row>
    <row r="434" spans="1:7" ht="30">
      <c r="A434" s="193"/>
      <c r="B434" s="194"/>
      <c r="C434" s="194"/>
      <c r="D434" s="166" t="s">
        <v>106</v>
      </c>
      <c r="E434" s="196">
        <f>E435</f>
        <v>97000</v>
      </c>
      <c r="F434" s="196">
        <f>F435</f>
        <v>97000</v>
      </c>
      <c r="G434" s="196">
        <f>G435</f>
        <v>97000</v>
      </c>
    </row>
    <row r="435" spans="1:7" ht="17.25" customHeight="1">
      <c r="A435" s="178"/>
      <c r="B435" s="179"/>
      <c r="C435" s="179"/>
      <c r="D435" s="370" t="s">
        <v>233</v>
      </c>
      <c r="E435" s="174">
        <f>E437</f>
        <v>97000</v>
      </c>
      <c r="F435" s="174">
        <f>F437</f>
        <v>97000</v>
      </c>
      <c r="G435" s="174">
        <f>G437</f>
        <v>97000</v>
      </c>
    </row>
    <row r="436" spans="1:7" ht="15">
      <c r="A436" s="86"/>
      <c r="B436" s="87"/>
      <c r="C436" s="87"/>
      <c r="D436" s="92" t="s">
        <v>15</v>
      </c>
      <c r="E436" s="49">
        <v>97000</v>
      </c>
      <c r="F436" s="49"/>
      <c r="G436" s="49"/>
    </row>
    <row r="437" spans="1:7" ht="15">
      <c r="A437" s="123">
        <v>3</v>
      </c>
      <c r="B437" s="87"/>
      <c r="C437" s="87"/>
      <c r="D437" s="101" t="s">
        <v>35</v>
      </c>
      <c r="E437" s="106">
        <f>E438+E442</f>
        <v>97000</v>
      </c>
      <c r="F437" s="106">
        <f>F438+F442</f>
        <v>97000</v>
      </c>
      <c r="G437" s="106">
        <f>G438+G442</f>
        <v>97000</v>
      </c>
    </row>
    <row r="438" spans="1:7" ht="15">
      <c r="A438" s="86"/>
      <c r="B438" s="124">
        <v>32</v>
      </c>
      <c r="C438" s="87"/>
      <c r="D438" s="101" t="s">
        <v>40</v>
      </c>
      <c r="E438" s="106">
        <f>E439+E440+E441</f>
        <v>27000</v>
      </c>
      <c r="F438" s="106">
        <v>27000</v>
      </c>
      <c r="G438" s="106">
        <v>27000</v>
      </c>
    </row>
    <row r="439" spans="1:7" ht="15">
      <c r="A439" s="86"/>
      <c r="B439" s="124"/>
      <c r="C439" s="87">
        <v>322</v>
      </c>
      <c r="D439" s="105" t="s">
        <v>42</v>
      </c>
      <c r="E439" s="118">
        <v>2000</v>
      </c>
      <c r="F439" s="106"/>
      <c r="G439" s="106"/>
    </row>
    <row r="440" spans="1:7" ht="15">
      <c r="A440" s="86"/>
      <c r="B440" s="87"/>
      <c r="C440" s="87">
        <v>323</v>
      </c>
      <c r="D440" s="105" t="s">
        <v>43</v>
      </c>
      <c r="E440" s="118">
        <v>15000</v>
      </c>
      <c r="F440" s="93"/>
      <c r="G440" s="93"/>
    </row>
    <row r="441" spans="1:7" ht="15">
      <c r="A441" s="123"/>
      <c r="B441" s="87"/>
      <c r="C441" s="87">
        <v>329</v>
      </c>
      <c r="D441" s="105" t="s">
        <v>45</v>
      </c>
      <c r="E441" s="93">
        <v>10000</v>
      </c>
      <c r="F441" s="93"/>
      <c r="G441" s="93"/>
    </row>
    <row r="442" spans="1:7" ht="15">
      <c r="A442" s="86"/>
      <c r="B442" s="124">
        <v>38</v>
      </c>
      <c r="C442" s="87"/>
      <c r="D442" s="125" t="s">
        <v>50</v>
      </c>
      <c r="E442" s="106">
        <f>E443</f>
        <v>70000</v>
      </c>
      <c r="F442" s="106">
        <v>70000</v>
      </c>
      <c r="G442" s="106">
        <v>70000</v>
      </c>
    </row>
    <row r="443" spans="1:7" ht="15">
      <c r="A443" s="86"/>
      <c r="B443" s="124"/>
      <c r="C443" s="87">
        <v>381</v>
      </c>
      <c r="D443" s="117" t="s">
        <v>51</v>
      </c>
      <c r="E443" s="93">
        <v>70000</v>
      </c>
      <c r="F443" s="93"/>
      <c r="G443" s="93"/>
    </row>
    <row r="446" spans="1:7" ht="15">
      <c r="A446" s="126"/>
      <c r="B446" s="127"/>
      <c r="C446" s="128"/>
      <c r="D446" s="129"/>
      <c r="E446" s="130"/>
      <c r="F446" s="130"/>
      <c r="G446" s="130"/>
    </row>
    <row r="447" spans="1:7" ht="15">
      <c r="A447" s="131"/>
      <c r="B447" s="132"/>
      <c r="C447" s="133"/>
      <c r="D447" s="134"/>
      <c r="E447" s="130"/>
      <c r="F447" s="130"/>
      <c r="G447" s="130"/>
    </row>
    <row r="448" spans="1:7" ht="15">
      <c r="A448" s="131"/>
      <c r="B448" s="132"/>
      <c r="C448" s="133"/>
      <c r="D448" s="134"/>
      <c r="E448" s="130"/>
      <c r="F448" s="130"/>
      <c r="G448" s="130"/>
    </row>
    <row r="449" spans="1:7" ht="15.75">
      <c r="A449" s="135"/>
      <c r="B449" s="136"/>
      <c r="C449" s="133"/>
      <c r="D449" s="137"/>
      <c r="E449" s="130"/>
      <c r="F449" s="130"/>
      <c r="G449" s="130"/>
    </row>
    <row r="450" spans="1:7" ht="15">
      <c r="A450" s="131"/>
      <c r="B450" s="136"/>
      <c r="C450" s="133"/>
      <c r="D450" s="137"/>
      <c r="E450" s="130"/>
      <c r="F450" s="130"/>
      <c r="G450" s="130"/>
    </row>
    <row r="451" spans="1:7" ht="15">
      <c r="A451" s="137"/>
      <c r="B451" s="127"/>
      <c r="C451" s="138"/>
      <c r="D451" s="139"/>
      <c r="E451" s="130"/>
      <c r="F451" s="130"/>
      <c r="G451" s="130"/>
    </row>
    <row r="452" spans="1:7" ht="15">
      <c r="A452" s="131"/>
      <c r="B452" s="132"/>
      <c r="C452" s="133"/>
      <c r="D452" s="134"/>
      <c r="E452" s="130"/>
      <c r="F452" s="130"/>
      <c r="G452" s="130"/>
    </row>
    <row r="453" spans="1:7" ht="15">
      <c r="A453" s="137"/>
      <c r="B453" s="127"/>
      <c r="C453" s="138"/>
      <c r="D453" s="137"/>
      <c r="E453" s="130"/>
      <c r="F453" s="130"/>
      <c r="G453" s="130"/>
    </row>
    <row r="454" spans="1:7" ht="15">
      <c r="A454" s="137"/>
      <c r="B454" s="140"/>
      <c r="C454" s="138"/>
      <c r="D454" s="137"/>
      <c r="E454" s="130"/>
      <c r="F454" s="130"/>
      <c r="G454" s="130"/>
    </row>
    <row r="455" spans="1:7" ht="15">
      <c r="A455" s="134"/>
      <c r="B455" s="132"/>
      <c r="C455" s="133"/>
      <c r="D455" s="137"/>
      <c r="E455" s="130"/>
      <c r="F455" s="130"/>
      <c r="G455" s="130"/>
    </row>
    <row r="456" spans="1:7" ht="15">
      <c r="A456" s="134"/>
      <c r="B456" s="132"/>
      <c r="C456" s="133"/>
      <c r="D456" s="137"/>
      <c r="E456" s="130"/>
      <c r="F456" s="130"/>
      <c r="G456" s="130"/>
    </row>
    <row r="457" spans="1:7" ht="15">
      <c r="A457" s="134"/>
      <c r="B457" s="132"/>
      <c r="C457" s="133"/>
      <c r="D457" s="137"/>
      <c r="E457" s="130"/>
      <c r="F457" s="130"/>
      <c r="G457" s="130"/>
    </row>
    <row r="458" spans="1:7" ht="15">
      <c r="A458" s="137"/>
      <c r="B458" s="127"/>
      <c r="C458" s="138"/>
      <c r="D458" s="53"/>
      <c r="E458" s="130"/>
      <c r="F458" s="53"/>
      <c r="G458" s="130"/>
    </row>
    <row r="459" spans="1:7" ht="15">
      <c r="A459" s="137"/>
      <c r="B459" s="127"/>
      <c r="C459" s="138"/>
      <c r="D459" s="53"/>
      <c r="E459" s="130"/>
      <c r="F459" s="53"/>
      <c r="G459" s="130"/>
    </row>
    <row r="468" ht="15">
      <c r="D468">
        <v>13</v>
      </c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9" r:id="rId1"/>
  <rowBreaks count="8" manualBreakCount="8">
    <brk id="61" max="6" man="1"/>
    <brk id="114" max="6" man="1"/>
    <brk id="166" max="6" man="1"/>
    <brk id="212" max="6" man="1"/>
    <brk id="260" max="6" man="1"/>
    <brk id="305" max="6" man="1"/>
    <brk id="348" max="6" man="1"/>
    <brk id="39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7">
      <selection activeCell="P15" sqref="P15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09" t="s">
        <v>84</v>
      </c>
      <c r="E2" s="409"/>
      <c r="F2" s="409"/>
      <c r="G2" s="409"/>
      <c r="H2" s="409"/>
    </row>
    <row r="3" spans="1:11" ht="39.75" customHeight="1">
      <c r="A3" s="411" t="s">
        <v>162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5" ht="18.75" customHeight="1"/>
    <row r="7" ht="18.75">
      <c r="A7" s="142" t="s">
        <v>85</v>
      </c>
    </row>
    <row r="9" spans="4:8" ht="18.75" customHeight="1">
      <c r="D9" s="409" t="s">
        <v>86</v>
      </c>
      <c r="E9" s="409"/>
      <c r="F9" s="409"/>
      <c r="G9" s="409"/>
      <c r="H9" s="409"/>
    </row>
    <row r="10" ht="12.75" customHeight="1"/>
    <row r="11" spans="1:13" ht="44.25" customHeight="1">
      <c r="A11" s="410" t="s">
        <v>163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</row>
    <row r="15" ht="18.75">
      <c r="A15" s="141" t="s">
        <v>164</v>
      </c>
    </row>
    <row r="16" ht="18.75">
      <c r="A16" s="141" t="s">
        <v>165</v>
      </c>
    </row>
    <row r="17" ht="18.75">
      <c r="A17" s="141" t="s">
        <v>166</v>
      </c>
    </row>
    <row r="19" spans="9:11" ht="18.75">
      <c r="I19" s="142" t="s">
        <v>88</v>
      </c>
      <c r="J19" s="53"/>
      <c r="K19" s="144"/>
    </row>
    <row r="20" spans="8:11" ht="18" customHeight="1">
      <c r="H20" s="137"/>
      <c r="I20" s="141" t="s">
        <v>120</v>
      </c>
      <c r="J20" s="137"/>
      <c r="K20" s="143"/>
    </row>
    <row r="21" spans="8:11" ht="15">
      <c r="H21" s="137"/>
      <c r="I21" s="137"/>
      <c r="J21" s="137"/>
      <c r="K21" s="137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95" zoomScaleSheetLayoutView="95" zoomScalePageLayoutView="0" workbookViewId="0" topLeftCell="A1">
      <selection activeCell="C20" sqref="C20"/>
    </sheetView>
  </sheetViews>
  <sheetFormatPr defaultColWidth="9.140625" defaultRowHeight="15"/>
  <cols>
    <col min="1" max="1" width="6.8515625" style="209" customWidth="1"/>
    <col min="2" max="2" width="72.140625" style="209" customWidth="1"/>
    <col min="3" max="3" width="11.7109375" style="209" customWidth="1"/>
    <col min="4" max="4" width="13.00390625" style="209" customWidth="1"/>
    <col min="5" max="5" width="14.140625" style="209" customWidth="1"/>
    <col min="6" max="6" width="23.8515625" style="209" customWidth="1"/>
    <col min="7" max="16384" width="9.140625" style="209" customWidth="1"/>
  </cols>
  <sheetData>
    <row r="1" spans="1:6" ht="15.75">
      <c r="A1" s="414" t="s">
        <v>234</v>
      </c>
      <c r="B1" s="415"/>
      <c r="C1" s="415"/>
      <c r="D1" s="415"/>
      <c r="E1" s="415"/>
      <c r="F1" s="415"/>
    </row>
    <row r="2" spans="1:6" ht="15">
      <c r="A2" s="208"/>
      <c r="B2" s="208"/>
      <c r="C2" s="208"/>
      <c r="D2" s="208"/>
      <c r="E2" s="208"/>
      <c r="F2" s="208"/>
    </row>
    <row r="3" spans="1:6" ht="15" customHeight="1">
      <c r="A3" s="413" t="s">
        <v>284</v>
      </c>
      <c r="B3" s="412"/>
      <c r="C3" s="412"/>
      <c r="D3" s="412"/>
      <c r="E3" s="412"/>
      <c r="F3" s="412"/>
    </row>
    <row r="4" spans="1:6" ht="12.75">
      <c r="A4" s="412"/>
      <c r="B4" s="412"/>
      <c r="C4" s="412"/>
      <c r="D4" s="412"/>
      <c r="E4" s="412"/>
      <c r="F4" s="412"/>
    </row>
    <row r="5" spans="1:6" ht="3.75" customHeight="1">
      <c r="A5" s="412"/>
      <c r="B5" s="412"/>
      <c r="C5" s="412"/>
      <c r="D5" s="412"/>
      <c r="E5" s="412"/>
      <c r="F5" s="412"/>
    </row>
    <row r="6" spans="1:6" ht="15">
      <c r="A6" s="208"/>
      <c r="B6" s="208"/>
      <c r="C6" s="208"/>
      <c r="D6" s="208"/>
      <c r="E6" s="208"/>
      <c r="F6" s="208"/>
    </row>
    <row r="7" spans="1:6" ht="12.75">
      <c r="A7" s="205" t="s">
        <v>107</v>
      </c>
      <c r="B7" s="206" t="s">
        <v>108</v>
      </c>
      <c r="C7" s="207" t="s">
        <v>242</v>
      </c>
      <c r="D7" s="207" t="s">
        <v>119</v>
      </c>
      <c r="E7" s="207" t="s">
        <v>241</v>
      </c>
      <c r="F7" s="205" t="s">
        <v>109</v>
      </c>
    </row>
    <row r="8" spans="1:6" ht="12.75">
      <c r="A8" s="210"/>
      <c r="B8" s="211" t="s">
        <v>87</v>
      </c>
      <c r="C8" s="212">
        <f>SUM(C10+C13+C15+C32+C34)</f>
        <v>22037500</v>
      </c>
      <c r="D8" s="212">
        <f>SUM(D10+D13+D15+D32+D34)</f>
        <v>38925500</v>
      </c>
      <c r="E8" s="212">
        <f>SUM(E10+E13+E15+E32+E34)</f>
        <v>32737000</v>
      </c>
      <c r="F8" s="229"/>
    </row>
    <row r="9" spans="1:6" ht="8.25" customHeight="1">
      <c r="A9" s="210"/>
      <c r="B9" s="213"/>
      <c r="C9" s="214"/>
      <c r="D9" s="214"/>
      <c r="E9" s="214"/>
      <c r="F9" s="230"/>
    </row>
    <row r="10" spans="1:6" ht="15" customHeight="1">
      <c r="A10" s="210"/>
      <c r="B10" s="227" t="s">
        <v>236</v>
      </c>
      <c r="C10" s="228">
        <v>47000</v>
      </c>
      <c r="D10" s="228">
        <v>5000</v>
      </c>
      <c r="E10" s="228">
        <v>5000</v>
      </c>
      <c r="F10" s="229"/>
    </row>
    <row r="11" spans="1:6" ht="12.75">
      <c r="A11" s="210">
        <v>422</v>
      </c>
      <c r="B11" s="215" t="s">
        <v>246</v>
      </c>
      <c r="C11" s="216">
        <v>5000</v>
      </c>
      <c r="D11" s="216">
        <v>5000</v>
      </c>
      <c r="E11" s="216">
        <v>5000</v>
      </c>
      <c r="F11" s="229" t="s">
        <v>110</v>
      </c>
    </row>
    <row r="12" spans="1:6" ht="12.75">
      <c r="A12" s="210">
        <v>426</v>
      </c>
      <c r="B12" s="215" t="s">
        <v>247</v>
      </c>
      <c r="C12" s="216">
        <v>42000</v>
      </c>
      <c r="D12" s="216">
        <v>0</v>
      </c>
      <c r="E12" s="216">
        <v>0</v>
      </c>
      <c r="F12" s="229" t="s">
        <v>110</v>
      </c>
    </row>
    <row r="13" spans="1:6" ht="15.75" customHeight="1">
      <c r="A13" s="210"/>
      <c r="B13" s="373" t="s">
        <v>240</v>
      </c>
      <c r="C13" s="374">
        <v>70000</v>
      </c>
      <c r="D13" s="374">
        <v>70000</v>
      </c>
      <c r="E13" s="374">
        <v>70000</v>
      </c>
      <c r="F13" s="229"/>
    </row>
    <row r="14" spans="1:6" ht="12.75">
      <c r="A14" s="210">
        <v>422</v>
      </c>
      <c r="B14" s="215" t="s">
        <v>243</v>
      </c>
      <c r="C14" s="216">
        <v>70000</v>
      </c>
      <c r="D14" s="216">
        <v>70000</v>
      </c>
      <c r="E14" s="216">
        <v>70000</v>
      </c>
      <c r="F14" s="229" t="s">
        <v>111</v>
      </c>
    </row>
    <row r="15" spans="1:6" ht="17.25" customHeight="1">
      <c r="A15" s="210"/>
      <c r="B15" s="227" t="s">
        <v>244</v>
      </c>
      <c r="C15" s="228">
        <f>SUM(C16:C31)</f>
        <v>16854500</v>
      </c>
      <c r="D15" s="228">
        <f>SUM(D16:D31)</f>
        <v>36311600</v>
      </c>
      <c r="E15" s="228">
        <f>SUM(E16:E31)</f>
        <v>31372000</v>
      </c>
      <c r="F15" s="229"/>
    </row>
    <row r="16" spans="1:6" ht="12.75">
      <c r="A16" s="210">
        <v>421</v>
      </c>
      <c r="B16" s="210" t="s">
        <v>113</v>
      </c>
      <c r="C16" s="217">
        <v>6402500</v>
      </c>
      <c r="D16" s="217">
        <v>0</v>
      </c>
      <c r="E16" s="217">
        <v>0</v>
      </c>
      <c r="F16" s="229" t="s">
        <v>168</v>
      </c>
    </row>
    <row r="17" spans="1:6" ht="12.75">
      <c r="A17" s="210">
        <v>421</v>
      </c>
      <c r="B17" s="210" t="s">
        <v>245</v>
      </c>
      <c r="C17" s="217">
        <v>7564000</v>
      </c>
      <c r="D17" s="217">
        <v>7000000</v>
      </c>
      <c r="E17" s="217">
        <v>7000000</v>
      </c>
      <c r="F17" s="229" t="s">
        <v>168</v>
      </c>
    </row>
    <row r="18" spans="1:6" ht="12.75">
      <c r="A18" s="210">
        <v>421</v>
      </c>
      <c r="B18" s="210" t="s">
        <v>114</v>
      </c>
      <c r="C18" s="217">
        <v>20000</v>
      </c>
      <c r="D18" s="217">
        <v>5000000</v>
      </c>
      <c r="E18" s="217">
        <v>7000000</v>
      </c>
      <c r="F18" s="229" t="s">
        <v>168</v>
      </c>
    </row>
    <row r="19" spans="1:6" ht="12.75">
      <c r="A19" s="210">
        <v>421</v>
      </c>
      <c r="B19" s="210" t="s">
        <v>115</v>
      </c>
      <c r="C19" s="217">
        <v>100000</v>
      </c>
      <c r="D19" s="217">
        <v>343000</v>
      </c>
      <c r="E19" s="217">
        <v>0</v>
      </c>
      <c r="F19" s="229" t="s">
        <v>168</v>
      </c>
    </row>
    <row r="20" spans="1:6" ht="18" customHeight="1">
      <c r="A20" s="210">
        <v>421</v>
      </c>
      <c r="B20" s="210" t="s">
        <v>116</v>
      </c>
      <c r="C20" s="217">
        <v>100000</v>
      </c>
      <c r="D20" s="217">
        <v>4733000</v>
      </c>
      <c r="E20" s="217">
        <v>0</v>
      </c>
      <c r="F20" s="229" t="s">
        <v>168</v>
      </c>
    </row>
    <row r="21" spans="1:6" ht="12.75">
      <c r="A21" s="210">
        <v>422</v>
      </c>
      <c r="B21" s="214" t="s">
        <v>117</v>
      </c>
      <c r="C21" s="217">
        <v>20000</v>
      </c>
      <c r="D21" s="217">
        <v>0</v>
      </c>
      <c r="E21" s="217">
        <v>0</v>
      </c>
      <c r="F21" s="229" t="s">
        <v>168</v>
      </c>
    </row>
    <row r="22" spans="1:6" ht="12.75">
      <c r="A22" s="210">
        <v>421</v>
      </c>
      <c r="B22" s="214" t="s">
        <v>118</v>
      </c>
      <c r="C22" s="217">
        <v>60000</v>
      </c>
      <c r="D22" s="217">
        <v>0</v>
      </c>
      <c r="E22" s="217">
        <v>0</v>
      </c>
      <c r="F22" s="229" t="s">
        <v>168</v>
      </c>
    </row>
    <row r="23" spans="1:6" ht="12.75">
      <c r="A23" s="210">
        <v>421</v>
      </c>
      <c r="B23" s="210" t="s">
        <v>98</v>
      </c>
      <c r="C23" s="217">
        <v>50000</v>
      </c>
      <c r="D23" s="217">
        <v>4670800</v>
      </c>
      <c r="E23" s="217">
        <v>0</v>
      </c>
      <c r="F23" s="229" t="s">
        <v>168</v>
      </c>
    </row>
    <row r="24" spans="1:6" ht="12.75">
      <c r="A24" s="210">
        <v>421</v>
      </c>
      <c r="B24" s="210" t="s">
        <v>248</v>
      </c>
      <c r="C24" s="217">
        <v>50000</v>
      </c>
      <c r="D24" s="217">
        <v>2000000</v>
      </c>
      <c r="E24" s="217">
        <v>1300000</v>
      </c>
      <c r="F24" s="229" t="s">
        <v>168</v>
      </c>
    </row>
    <row r="25" spans="1:6" ht="12.75">
      <c r="A25" s="210">
        <v>421</v>
      </c>
      <c r="B25" s="210" t="s">
        <v>249</v>
      </c>
      <c r="C25" s="217">
        <v>1288000</v>
      </c>
      <c r="D25" s="217">
        <v>700000</v>
      </c>
      <c r="E25" s="217">
        <v>0</v>
      </c>
      <c r="F25" s="229" t="s">
        <v>168</v>
      </c>
    </row>
    <row r="26" spans="1:6" ht="12.75">
      <c r="A26" s="210">
        <v>421</v>
      </c>
      <c r="B26" s="210" t="s">
        <v>250</v>
      </c>
      <c r="C26" s="217">
        <v>1000000</v>
      </c>
      <c r="D26" s="217">
        <v>2864800</v>
      </c>
      <c r="E26" s="217">
        <v>0</v>
      </c>
      <c r="F26" s="229" t="s">
        <v>168</v>
      </c>
    </row>
    <row r="27" spans="1:6" ht="12.75">
      <c r="A27" s="210">
        <v>421</v>
      </c>
      <c r="B27" s="210" t="s">
        <v>251</v>
      </c>
      <c r="C27" s="217">
        <v>150000</v>
      </c>
      <c r="D27" s="217">
        <v>0</v>
      </c>
      <c r="E27" s="217">
        <v>0</v>
      </c>
      <c r="F27" s="229" t="s">
        <v>168</v>
      </c>
    </row>
    <row r="28" spans="1:6" ht="12.75">
      <c r="A28" s="210">
        <v>421</v>
      </c>
      <c r="B28" s="210" t="s">
        <v>252</v>
      </c>
      <c r="C28" s="217">
        <v>50000</v>
      </c>
      <c r="D28" s="217">
        <v>1500000</v>
      </c>
      <c r="E28" s="217">
        <v>1500000</v>
      </c>
      <c r="F28" s="229" t="s">
        <v>168</v>
      </c>
    </row>
    <row r="29" spans="1:6" ht="12.75">
      <c r="A29" s="210">
        <v>421</v>
      </c>
      <c r="B29" s="210" t="s">
        <v>254</v>
      </c>
      <c r="C29" s="217">
        <v>0</v>
      </c>
      <c r="D29" s="217">
        <v>0</v>
      </c>
      <c r="E29" s="217">
        <v>3490000</v>
      </c>
      <c r="F29" s="229" t="s">
        <v>168</v>
      </c>
    </row>
    <row r="30" spans="1:6" ht="12.75">
      <c r="A30" s="210">
        <v>421</v>
      </c>
      <c r="B30" s="210" t="s">
        <v>253</v>
      </c>
      <c r="C30" s="217">
        <v>0</v>
      </c>
      <c r="D30" s="217">
        <v>0</v>
      </c>
      <c r="E30" s="217">
        <v>3582000</v>
      </c>
      <c r="F30" s="229" t="s">
        <v>168</v>
      </c>
    </row>
    <row r="31" spans="1:6" ht="12.75">
      <c r="A31" s="210">
        <v>421</v>
      </c>
      <c r="B31" s="210" t="s">
        <v>255</v>
      </c>
      <c r="C31" s="217">
        <v>0</v>
      </c>
      <c r="D31" s="217">
        <v>7500000</v>
      </c>
      <c r="E31" s="217">
        <v>7500000</v>
      </c>
      <c r="F31" s="229" t="s">
        <v>168</v>
      </c>
    </row>
    <row r="32" spans="1:6" ht="17.25" customHeight="1">
      <c r="A32" s="210"/>
      <c r="B32" s="225" t="s">
        <v>112</v>
      </c>
      <c r="C32" s="226">
        <f>SUM(C33:C33)</f>
        <v>261000</v>
      </c>
      <c r="D32" s="226">
        <f>SUM(D33:D33)</f>
        <v>1198900</v>
      </c>
      <c r="E32" s="226">
        <f>SUM(E33:E33)</f>
        <v>0</v>
      </c>
      <c r="F32" s="229"/>
    </row>
    <row r="33" spans="1:6" ht="12.75">
      <c r="A33" s="210">
        <v>421</v>
      </c>
      <c r="B33" s="214" t="s">
        <v>272</v>
      </c>
      <c r="C33" s="217">
        <v>261000</v>
      </c>
      <c r="D33" s="217">
        <v>1198900</v>
      </c>
      <c r="E33" s="217">
        <v>0</v>
      </c>
      <c r="F33" s="229" t="s">
        <v>168</v>
      </c>
    </row>
    <row r="34" spans="1:6" ht="17.25" customHeight="1">
      <c r="A34" s="210"/>
      <c r="B34" s="223" t="s">
        <v>258</v>
      </c>
      <c r="C34" s="224">
        <f>SUM(C35:C52)</f>
        <v>4805000</v>
      </c>
      <c r="D34" s="224">
        <f>SUM(D35:D52)</f>
        <v>1340000</v>
      </c>
      <c r="E34" s="224">
        <f>SUM(E35:E52)</f>
        <v>1290000</v>
      </c>
      <c r="F34" s="229"/>
    </row>
    <row r="35" spans="1:6" ht="12.75">
      <c r="A35" s="210">
        <v>426</v>
      </c>
      <c r="B35" s="218" t="s">
        <v>271</v>
      </c>
      <c r="C35" s="219">
        <v>80000</v>
      </c>
      <c r="D35" s="219">
        <v>0</v>
      </c>
      <c r="E35" s="219">
        <v>0</v>
      </c>
      <c r="F35" s="229" t="s">
        <v>168</v>
      </c>
    </row>
    <row r="36" spans="1:6" ht="29.25" customHeight="1">
      <c r="A36" s="210">
        <v>426</v>
      </c>
      <c r="B36" s="220" t="s">
        <v>270</v>
      </c>
      <c r="C36" s="219">
        <v>190000</v>
      </c>
      <c r="D36" s="219">
        <v>0</v>
      </c>
      <c r="E36" s="219">
        <v>0</v>
      </c>
      <c r="F36" s="229" t="s">
        <v>168</v>
      </c>
    </row>
    <row r="37" spans="1:6" ht="12.75">
      <c r="A37" s="210">
        <v>426</v>
      </c>
      <c r="B37" s="220" t="s">
        <v>259</v>
      </c>
      <c r="C37" s="219">
        <v>100000</v>
      </c>
      <c r="D37" s="219">
        <v>100000</v>
      </c>
      <c r="E37" s="219">
        <v>100000</v>
      </c>
      <c r="F37" s="229" t="s">
        <v>168</v>
      </c>
    </row>
    <row r="38" spans="1:6" ht="12.75">
      <c r="A38" s="214">
        <v>426</v>
      </c>
      <c r="B38" s="220" t="s">
        <v>269</v>
      </c>
      <c r="C38" s="219">
        <v>30000</v>
      </c>
      <c r="D38" s="219">
        <v>0</v>
      </c>
      <c r="E38" s="219">
        <v>0</v>
      </c>
      <c r="F38" s="229" t="s">
        <v>168</v>
      </c>
    </row>
    <row r="39" spans="1:6" ht="12.75">
      <c r="A39" s="210">
        <v>426</v>
      </c>
      <c r="B39" s="220" t="s">
        <v>268</v>
      </c>
      <c r="C39" s="217">
        <v>50000</v>
      </c>
      <c r="D39" s="217">
        <v>0</v>
      </c>
      <c r="E39" s="217">
        <v>0</v>
      </c>
      <c r="F39" s="229" t="s">
        <v>111</v>
      </c>
    </row>
    <row r="40" spans="1:6" ht="12.75">
      <c r="A40" s="210">
        <v>426</v>
      </c>
      <c r="B40" s="220" t="s">
        <v>267</v>
      </c>
      <c r="C40" s="217">
        <v>80000</v>
      </c>
      <c r="D40" s="217">
        <v>0</v>
      </c>
      <c r="E40" s="217">
        <v>0</v>
      </c>
      <c r="F40" s="229" t="s">
        <v>168</v>
      </c>
    </row>
    <row r="41" spans="1:6" ht="25.5" customHeight="1">
      <c r="A41" s="210">
        <v>426</v>
      </c>
      <c r="B41" s="220" t="s">
        <v>266</v>
      </c>
      <c r="C41" s="217">
        <v>20000</v>
      </c>
      <c r="D41" s="217">
        <v>0</v>
      </c>
      <c r="E41" s="217">
        <v>0</v>
      </c>
      <c r="F41" s="229" t="s">
        <v>111</v>
      </c>
    </row>
    <row r="42" spans="1:6" ht="25.5">
      <c r="A42" s="210">
        <v>426</v>
      </c>
      <c r="B42" s="220" t="s">
        <v>265</v>
      </c>
      <c r="C42" s="217">
        <v>500000</v>
      </c>
      <c r="D42" s="217">
        <v>0</v>
      </c>
      <c r="E42" s="217">
        <v>0</v>
      </c>
      <c r="F42" s="229" t="s">
        <v>168</v>
      </c>
    </row>
    <row r="43" spans="1:6" ht="12.75">
      <c r="A43" s="210">
        <v>426</v>
      </c>
      <c r="B43" s="221" t="s">
        <v>264</v>
      </c>
      <c r="C43" s="217">
        <v>665000</v>
      </c>
      <c r="D43" s="217">
        <v>0</v>
      </c>
      <c r="E43" s="209">
        <v>0</v>
      </c>
      <c r="F43" s="229" t="s">
        <v>168</v>
      </c>
    </row>
    <row r="44" spans="1:6" ht="40.5" customHeight="1">
      <c r="A44" s="210">
        <v>411</v>
      </c>
      <c r="B44" s="220" t="s">
        <v>263</v>
      </c>
      <c r="C44" s="217">
        <v>100000</v>
      </c>
      <c r="D44" s="217">
        <v>0</v>
      </c>
      <c r="E44" s="217">
        <v>0</v>
      </c>
      <c r="F44" s="230" t="s">
        <v>277</v>
      </c>
    </row>
    <row r="45" spans="1:6" ht="25.5">
      <c r="A45" s="210">
        <v>411</v>
      </c>
      <c r="B45" s="220" t="s">
        <v>262</v>
      </c>
      <c r="C45" s="217">
        <v>500000</v>
      </c>
      <c r="D45" s="217">
        <v>500000</v>
      </c>
      <c r="E45" s="217">
        <v>500000</v>
      </c>
      <c r="F45" s="229" t="s">
        <v>168</v>
      </c>
    </row>
    <row r="46" spans="1:6" ht="24.75" customHeight="1">
      <c r="A46" s="210">
        <v>411</v>
      </c>
      <c r="B46" s="220" t="s">
        <v>261</v>
      </c>
      <c r="C46" s="217">
        <v>85000</v>
      </c>
      <c r="D46" s="217">
        <v>50000</v>
      </c>
      <c r="E46" s="217">
        <v>50000</v>
      </c>
      <c r="F46" s="229" t="s">
        <v>168</v>
      </c>
    </row>
    <row r="47" spans="1:6" ht="29.25" customHeight="1">
      <c r="A47" s="210">
        <v>411</v>
      </c>
      <c r="B47" s="220" t="s">
        <v>260</v>
      </c>
      <c r="C47" s="217">
        <v>120000</v>
      </c>
      <c r="D47" s="217">
        <v>50000</v>
      </c>
      <c r="E47" s="217">
        <v>0</v>
      </c>
      <c r="F47" s="229" t="s">
        <v>168</v>
      </c>
    </row>
    <row r="48" spans="1:6" ht="25.5">
      <c r="A48" s="210">
        <v>411</v>
      </c>
      <c r="B48" s="220" t="s">
        <v>273</v>
      </c>
      <c r="C48" s="217">
        <v>400000</v>
      </c>
      <c r="D48" s="217">
        <v>400000</v>
      </c>
      <c r="E48" s="217">
        <v>400000</v>
      </c>
      <c r="F48" s="229" t="s">
        <v>168</v>
      </c>
    </row>
    <row r="49" spans="1:6" ht="12.75">
      <c r="A49" s="210">
        <v>411</v>
      </c>
      <c r="B49" s="220" t="s">
        <v>274</v>
      </c>
      <c r="C49" s="217">
        <v>80000</v>
      </c>
      <c r="D49" s="217">
        <v>80000</v>
      </c>
      <c r="E49" s="217">
        <v>80000</v>
      </c>
      <c r="F49" s="229" t="s">
        <v>168</v>
      </c>
    </row>
    <row r="50" spans="1:6" ht="12.75">
      <c r="A50" s="210">
        <v>422</v>
      </c>
      <c r="B50" s="220" t="s">
        <v>275</v>
      </c>
      <c r="C50" s="217">
        <v>45000</v>
      </c>
      <c r="D50" s="217">
        <v>0</v>
      </c>
      <c r="E50" s="217">
        <v>0</v>
      </c>
      <c r="F50" s="229" t="s">
        <v>168</v>
      </c>
    </row>
    <row r="51" spans="1:6" ht="25.5">
      <c r="A51" s="210">
        <v>386</v>
      </c>
      <c r="B51" s="222" t="s">
        <v>279</v>
      </c>
      <c r="C51" s="219">
        <v>1600000</v>
      </c>
      <c r="D51" s="219">
        <v>0</v>
      </c>
      <c r="E51" s="219">
        <v>0</v>
      </c>
      <c r="F51" s="229" t="s">
        <v>168</v>
      </c>
    </row>
    <row r="52" spans="1:6" ht="12.75">
      <c r="A52" s="210">
        <v>382</v>
      </c>
      <c r="B52" s="210" t="s">
        <v>282</v>
      </c>
      <c r="C52" s="217">
        <v>160000</v>
      </c>
      <c r="D52" s="217">
        <v>160000</v>
      </c>
      <c r="E52" s="217">
        <v>160000</v>
      </c>
      <c r="F52" s="229" t="s">
        <v>168</v>
      </c>
    </row>
  </sheetData>
  <sheetProtection selectLockedCells="1" selectUnlockedCells="1"/>
  <mergeCells count="2">
    <mergeCell ref="A3:F5"/>
    <mergeCell ref="A1:F1"/>
  </mergeCells>
  <printOptions/>
  <pageMargins left="0.7479166666666667" right="0.5402777777777777" top="0.6097222222222223" bottom="0.9840277777777777" header="0.5118055555555555" footer="0.511805555555555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7">
      <selection activeCell="K6" sqref="K6"/>
    </sheetView>
  </sheetViews>
  <sheetFormatPr defaultColWidth="9.140625" defaultRowHeight="15"/>
  <cols>
    <col min="1" max="1" width="9.140625" style="0" customWidth="1"/>
    <col min="2" max="2" width="10.140625" style="0" bestFit="1" customWidth="1"/>
    <col min="5" max="5" width="9.57421875" style="0" bestFit="1" customWidth="1"/>
    <col min="6" max="6" width="10.140625" style="0" bestFit="1" customWidth="1"/>
  </cols>
  <sheetData>
    <row r="1" spans="1:8" ht="54" customHeight="1">
      <c r="A1" s="416" t="s">
        <v>285</v>
      </c>
      <c r="B1" s="412"/>
      <c r="C1" s="412"/>
      <c r="D1" s="412"/>
      <c r="E1" s="412"/>
      <c r="F1" s="412"/>
      <c r="G1" s="412"/>
      <c r="H1" s="412"/>
    </row>
    <row r="2" ht="11.25" customHeight="1"/>
    <row r="3" spans="1:8" ht="30.75" customHeight="1">
      <c r="A3" s="417" t="s">
        <v>167</v>
      </c>
      <c r="B3" s="417"/>
      <c r="C3" s="417"/>
      <c r="D3" s="417"/>
      <c r="E3" s="421" t="s">
        <v>171</v>
      </c>
      <c r="F3" s="422"/>
      <c r="G3" s="416"/>
      <c r="H3" s="412"/>
    </row>
    <row r="4" spans="1:8" ht="21" customHeight="1">
      <c r="A4" s="418" t="s">
        <v>110</v>
      </c>
      <c r="B4" s="418"/>
      <c r="C4" s="418"/>
      <c r="D4" s="418"/>
      <c r="E4" s="419">
        <v>2422000</v>
      </c>
      <c r="F4" s="419"/>
      <c r="G4" s="420"/>
      <c r="H4" s="420"/>
    </row>
    <row r="5" spans="1:8" ht="18" customHeight="1">
      <c r="A5" s="418" t="s">
        <v>168</v>
      </c>
      <c r="B5" s="418"/>
      <c r="C5" s="418"/>
      <c r="D5" s="418"/>
      <c r="E5" s="419">
        <v>23773000</v>
      </c>
      <c r="F5" s="419"/>
      <c r="G5" s="420"/>
      <c r="H5" s="420"/>
    </row>
    <row r="6" spans="1:8" ht="19.5" customHeight="1">
      <c r="A6" s="329" t="s">
        <v>169</v>
      </c>
      <c r="B6" s="329"/>
      <c r="C6" s="329"/>
      <c r="D6" s="329"/>
      <c r="E6" s="419">
        <v>480000</v>
      </c>
      <c r="F6" s="419"/>
      <c r="G6" s="420"/>
      <c r="H6" s="420"/>
    </row>
    <row r="7" spans="1:8" ht="19.5" customHeight="1">
      <c r="A7" s="418" t="s">
        <v>170</v>
      </c>
      <c r="B7" s="418"/>
      <c r="C7" s="418"/>
      <c r="D7" s="418"/>
      <c r="E7" s="419">
        <v>10000</v>
      </c>
      <c r="F7" s="419"/>
      <c r="G7" s="420"/>
      <c r="H7" s="420"/>
    </row>
    <row r="8" spans="1:8" ht="19.5" customHeight="1">
      <c r="A8" s="426" t="s">
        <v>174</v>
      </c>
      <c r="B8" s="427"/>
      <c r="C8" s="427"/>
      <c r="D8" s="428"/>
      <c r="E8" s="429">
        <v>100000</v>
      </c>
      <c r="F8" s="428"/>
      <c r="G8" s="328"/>
      <c r="H8" s="328"/>
    </row>
    <row r="9" spans="1:8" ht="21" customHeight="1">
      <c r="A9" s="423" t="s">
        <v>172</v>
      </c>
      <c r="B9" s="423"/>
      <c r="C9" s="423"/>
      <c r="D9" s="423"/>
      <c r="E9" s="424">
        <f>SUM(E4:F8)</f>
        <v>26785000</v>
      </c>
      <c r="F9" s="424"/>
      <c r="G9" s="425"/>
      <c r="H9" s="425"/>
    </row>
    <row r="11" spans="1:4" ht="15">
      <c r="A11" s="330"/>
      <c r="B11" s="330"/>
      <c r="C11" s="330"/>
      <c r="D11" s="330"/>
    </row>
    <row r="12" spans="1:4" ht="15">
      <c r="A12" s="330"/>
      <c r="B12" s="330"/>
      <c r="C12" s="330"/>
      <c r="D12" s="330"/>
    </row>
    <row r="13" spans="1:4" ht="15">
      <c r="A13" s="330"/>
      <c r="B13" s="330"/>
      <c r="C13" s="330"/>
      <c r="D13" s="330"/>
    </row>
    <row r="14" spans="1:4" ht="15">
      <c r="A14" s="330"/>
      <c r="B14" s="330"/>
      <c r="C14" s="330"/>
      <c r="D14" s="330"/>
    </row>
    <row r="15" spans="1:4" ht="15">
      <c r="A15" s="330"/>
      <c r="B15" s="330"/>
      <c r="C15" s="330"/>
      <c r="D15" s="330"/>
    </row>
    <row r="16" spans="1:4" ht="15">
      <c r="A16" s="330"/>
      <c r="B16" s="330"/>
      <c r="C16" s="330"/>
      <c r="D16" s="330"/>
    </row>
    <row r="17" spans="1:4" ht="15">
      <c r="A17" s="330"/>
      <c r="B17" s="330"/>
      <c r="C17" s="330"/>
      <c r="D17" s="330"/>
    </row>
    <row r="18" spans="1:4" ht="15">
      <c r="A18" s="330"/>
      <c r="B18" s="330"/>
      <c r="C18" s="330"/>
      <c r="D18" s="330"/>
    </row>
    <row r="19" spans="1:4" ht="15">
      <c r="A19" s="330"/>
      <c r="B19" s="330"/>
      <c r="C19" s="330"/>
      <c r="D19" s="330"/>
    </row>
    <row r="20" spans="1:4" ht="15">
      <c r="A20" s="330"/>
      <c r="B20" s="330"/>
      <c r="C20" s="330"/>
      <c r="D20" s="330"/>
    </row>
    <row r="21" spans="1:4" ht="15">
      <c r="A21" s="330"/>
      <c r="B21" s="330"/>
      <c r="C21" s="330"/>
      <c r="D21" s="330"/>
    </row>
    <row r="22" spans="1:4" ht="15">
      <c r="A22" s="330"/>
      <c r="B22" s="330"/>
      <c r="C22" s="330"/>
      <c r="D22" s="330"/>
    </row>
    <row r="23" spans="1:4" ht="15">
      <c r="A23" s="330"/>
      <c r="B23" s="330"/>
      <c r="C23" s="330"/>
      <c r="D23" s="330"/>
    </row>
    <row r="24" spans="1:4" ht="15">
      <c r="A24" s="330"/>
      <c r="B24" s="330"/>
      <c r="C24" s="330"/>
      <c r="D24" s="330"/>
    </row>
    <row r="25" spans="1:4" ht="15">
      <c r="A25" s="330"/>
      <c r="B25" s="330"/>
      <c r="C25" s="330"/>
      <c r="D25" s="330"/>
    </row>
    <row r="26" spans="1:4" ht="15">
      <c r="A26" s="330"/>
      <c r="B26" s="330"/>
      <c r="C26" s="330"/>
      <c r="D26" s="330"/>
    </row>
    <row r="27" spans="1:4" ht="15">
      <c r="A27" s="330"/>
      <c r="B27" s="330"/>
      <c r="C27" s="330"/>
      <c r="D27" s="330"/>
    </row>
    <row r="28" spans="1:4" ht="15">
      <c r="A28" s="330"/>
      <c r="B28" s="330"/>
      <c r="C28" s="330"/>
      <c r="D28" s="330"/>
    </row>
    <row r="29" spans="1:4" ht="15">
      <c r="A29" s="330"/>
      <c r="B29" s="330"/>
      <c r="C29" s="330"/>
      <c r="D29" s="330"/>
    </row>
    <row r="30" spans="1:4" ht="15">
      <c r="A30" s="330"/>
      <c r="B30" s="330"/>
      <c r="C30" s="330"/>
      <c r="D30" s="330"/>
    </row>
    <row r="31" spans="1:4" ht="15">
      <c r="A31" s="330"/>
      <c r="B31" s="330"/>
      <c r="C31" s="330"/>
      <c r="D31" s="330"/>
    </row>
    <row r="32" spans="1:4" ht="15">
      <c r="A32" s="330"/>
      <c r="B32" s="330"/>
      <c r="C32" s="330"/>
      <c r="D32" s="330"/>
    </row>
    <row r="33" spans="1:4" ht="15">
      <c r="A33" s="330"/>
      <c r="B33" s="330"/>
      <c r="C33" s="330"/>
      <c r="D33" s="330"/>
    </row>
    <row r="34" spans="1:4" ht="15">
      <c r="A34" s="330"/>
      <c r="B34" s="330"/>
      <c r="C34" s="330"/>
      <c r="D34" s="330"/>
    </row>
    <row r="35" spans="1:4" ht="15">
      <c r="A35" s="330"/>
      <c r="B35" s="330"/>
      <c r="C35" s="330"/>
      <c r="D35" s="330"/>
    </row>
    <row r="36" spans="1:4" ht="15">
      <c r="A36" s="330"/>
      <c r="B36" s="330"/>
      <c r="C36" s="330"/>
      <c r="D36" s="330"/>
    </row>
    <row r="37" spans="1:4" ht="15">
      <c r="A37" s="330"/>
      <c r="B37" s="330"/>
      <c r="C37" s="330"/>
      <c r="D37" s="330"/>
    </row>
    <row r="38" spans="1:4" ht="15">
      <c r="A38" s="330"/>
      <c r="B38" s="330"/>
      <c r="C38" s="330"/>
      <c r="D38" s="330"/>
    </row>
    <row r="39" spans="1:4" ht="15">
      <c r="A39" s="330"/>
      <c r="B39" s="330"/>
      <c r="C39" s="330"/>
      <c r="D39" s="330"/>
    </row>
    <row r="40" spans="1:4" ht="15">
      <c r="A40" s="330"/>
      <c r="B40" s="330"/>
      <c r="C40" s="330"/>
      <c r="D40" s="330"/>
    </row>
    <row r="41" spans="1:4" ht="15">
      <c r="A41" s="330"/>
      <c r="B41" s="330"/>
      <c r="C41" s="330"/>
      <c r="D41" s="330"/>
    </row>
    <row r="42" spans="1:4" ht="15">
      <c r="A42" s="330"/>
      <c r="B42" s="330"/>
      <c r="C42" s="330"/>
      <c r="D42" s="330"/>
    </row>
    <row r="43" spans="1:4" ht="15">
      <c r="A43" s="330"/>
      <c r="B43" s="330"/>
      <c r="C43" s="330"/>
      <c r="D43" s="330"/>
    </row>
    <row r="44" spans="1:4" ht="15">
      <c r="A44" s="330"/>
      <c r="B44" s="330"/>
      <c r="C44" s="330"/>
      <c r="D44" s="330"/>
    </row>
    <row r="45" spans="1:4" ht="15">
      <c r="A45" s="330"/>
      <c r="B45" s="330"/>
      <c r="C45" s="330"/>
      <c r="D45" s="330"/>
    </row>
    <row r="46" spans="1:4" ht="15">
      <c r="A46" s="330"/>
      <c r="B46" s="330"/>
      <c r="C46" s="330"/>
      <c r="D46" s="330"/>
    </row>
    <row r="47" spans="1:4" ht="15">
      <c r="A47" s="330"/>
      <c r="B47" s="330"/>
      <c r="C47" s="330"/>
      <c r="D47" s="330"/>
    </row>
    <row r="48" spans="1:4" ht="15">
      <c r="A48" s="330"/>
      <c r="B48" s="330"/>
      <c r="C48" s="330"/>
      <c r="D48" s="330"/>
    </row>
    <row r="49" spans="1:4" ht="15">
      <c r="A49" s="330"/>
      <c r="B49" s="330"/>
      <c r="C49" s="330"/>
      <c r="D49" s="330"/>
    </row>
    <row r="50" spans="1:4" ht="15">
      <c r="A50" s="330"/>
      <c r="B50" s="330"/>
      <c r="C50" s="330"/>
      <c r="D50" s="330"/>
    </row>
    <row r="51" spans="1:4" ht="15">
      <c r="A51" s="330"/>
      <c r="B51" s="330"/>
      <c r="C51" s="330"/>
      <c r="D51" s="330"/>
    </row>
    <row r="52" spans="1:4" ht="15">
      <c r="A52" s="330"/>
      <c r="B52" s="330"/>
      <c r="C52" s="330"/>
      <c r="D52" s="330"/>
    </row>
    <row r="53" spans="1:4" ht="15">
      <c r="A53" s="330"/>
      <c r="B53" s="330"/>
      <c r="C53" s="330"/>
      <c r="D53" s="330"/>
    </row>
    <row r="54" spans="1:4" ht="15">
      <c r="A54" s="330"/>
      <c r="B54" s="330"/>
      <c r="C54" s="330"/>
      <c r="D54" s="330"/>
    </row>
    <row r="55" spans="1:4" ht="15">
      <c r="A55" s="330"/>
      <c r="B55" s="330"/>
      <c r="C55" s="330"/>
      <c r="D55" s="330"/>
    </row>
    <row r="56" spans="1:4" ht="15">
      <c r="A56" s="330"/>
      <c r="B56" s="330"/>
      <c r="C56" s="330"/>
      <c r="D56" s="330"/>
    </row>
    <row r="57" spans="1:4" ht="15">
      <c r="A57" s="330"/>
      <c r="B57" s="330"/>
      <c r="C57" s="330"/>
      <c r="D57" s="330"/>
    </row>
    <row r="58" spans="1:4" ht="15">
      <c r="A58" s="330"/>
      <c r="B58" s="330"/>
      <c r="C58" s="330"/>
      <c r="D58" s="330"/>
    </row>
    <row r="59" spans="1:4" ht="15">
      <c r="A59" s="330"/>
      <c r="B59" s="330"/>
      <c r="C59" s="330"/>
      <c r="D59" s="330"/>
    </row>
    <row r="60" spans="1:4" ht="15">
      <c r="A60" s="330"/>
      <c r="B60" s="330"/>
      <c r="C60" s="330"/>
      <c r="D60" s="330"/>
    </row>
    <row r="61" spans="1:4" ht="15">
      <c r="A61" s="330"/>
      <c r="B61" s="330"/>
      <c r="C61" s="330"/>
      <c r="D61" s="330"/>
    </row>
    <row r="62" spans="1:4" ht="15">
      <c r="A62" s="330"/>
      <c r="B62" s="330"/>
      <c r="C62" s="330"/>
      <c r="D62" s="330"/>
    </row>
    <row r="63" spans="1:4" ht="15">
      <c r="A63" s="330"/>
      <c r="B63" s="330"/>
      <c r="C63" s="330"/>
      <c r="D63" s="330"/>
    </row>
    <row r="64" spans="1:4" ht="15">
      <c r="A64" s="330"/>
      <c r="B64" s="330"/>
      <c r="C64" s="330"/>
      <c r="D64" s="330"/>
    </row>
    <row r="65" spans="1:4" ht="15">
      <c r="A65" s="330"/>
      <c r="B65" s="330"/>
      <c r="C65" s="330"/>
      <c r="D65" s="330"/>
    </row>
    <row r="66" spans="1:4" ht="15">
      <c r="A66" s="330"/>
      <c r="B66" s="330"/>
      <c r="C66" s="330"/>
      <c r="D66" s="330"/>
    </row>
    <row r="67" spans="1:4" ht="15">
      <c r="A67" s="330"/>
      <c r="B67" s="330"/>
      <c r="C67" s="330"/>
      <c r="D67" s="330"/>
    </row>
    <row r="68" spans="1:4" ht="15">
      <c r="A68" s="330"/>
      <c r="B68" s="330"/>
      <c r="C68" s="330"/>
      <c r="D68" s="330"/>
    </row>
    <row r="69" spans="1:4" ht="15">
      <c r="A69" s="330"/>
      <c r="B69" s="330"/>
      <c r="C69" s="330"/>
      <c r="D69" s="330"/>
    </row>
    <row r="70" spans="1:4" ht="15">
      <c r="A70" s="330"/>
      <c r="B70" s="330"/>
      <c r="C70" s="330"/>
      <c r="D70" s="330"/>
    </row>
    <row r="71" spans="1:4" ht="15">
      <c r="A71" s="330"/>
      <c r="B71" s="330"/>
      <c r="C71" s="330"/>
      <c r="D71" s="330"/>
    </row>
    <row r="72" spans="1:4" ht="15">
      <c r="A72" s="330"/>
      <c r="B72" s="330"/>
      <c r="C72" s="330"/>
      <c r="D72" s="330"/>
    </row>
    <row r="73" spans="1:4" ht="15">
      <c r="A73" s="330"/>
      <c r="B73" s="330"/>
      <c r="C73" s="330"/>
      <c r="D73" s="330"/>
    </row>
    <row r="74" spans="1:4" ht="15">
      <c r="A74" s="330"/>
      <c r="B74" s="330"/>
      <c r="C74" s="330"/>
      <c r="D74" s="330"/>
    </row>
    <row r="75" spans="1:4" ht="15">
      <c r="A75" s="330"/>
      <c r="B75" s="330"/>
      <c r="C75" s="330"/>
      <c r="D75" s="330"/>
    </row>
    <row r="76" spans="1:4" ht="15">
      <c r="A76" s="330"/>
      <c r="B76" s="330"/>
      <c r="C76" s="330"/>
      <c r="D76" s="330"/>
    </row>
    <row r="77" spans="1:4" ht="15">
      <c r="A77" s="330"/>
      <c r="B77" s="330"/>
      <c r="C77" s="330"/>
      <c r="D77" s="330"/>
    </row>
    <row r="78" spans="1:4" ht="15">
      <c r="A78" s="330"/>
      <c r="B78" s="330"/>
      <c r="C78" s="330"/>
      <c r="D78" s="330"/>
    </row>
    <row r="79" spans="1:4" ht="15">
      <c r="A79" s="330"/>
      <c r="B79" s="330"/>
      <c r="C79" s="330"/>
      <c r="D79" s="330"/>
    </row>
    <row r="80" spans="1:4" ht="15">
      <c r="A80" s="330"/>
      <c r="B80" s="330"/>
      <c r="C80" s="330"/>
      <c r="D80" s="330"/>
    </row>
    <row r="81" spans="1:4" ht="15">
      <c r="A81" s="330"/>
      <c r="B81" s="330"/>
      <c r="C81" s="330"/>
      <c r="D81" s="330"/>
    </row>
    <row r="82" spans="1:4" ht="15">
      <c r="A82" s="330"/>
      <c r="B82" s="330"/>
      <c r="C82" s="330"/>
      <c r="D82" s="330"/>
    </row>
    <row r="83" spans="1:4" ht="15">
      <c r="A83" s="330"/>
      <c r="B83" s="330"/>
      <c r="C83" s="330"/>
      <c r="D83" s="330"/>
    </row>
    <row r="84" spans="1:4" ht="15">
      <c r="A84" s="330"/>
      <c r="B84" s="330"/>
      <c r="C84" s="330"/>
      <c r="D84" s="330"/>
    </row>
    <row r="85" spans="1:4" ht="15">
      <c r="A85" s="330"/>
      <c r="B85" s="330"/>
      <c r="C85" s="330"/>
      <c r="D85" s="330"/>
    </row>
    <row r="86" spans="1:4" ht="15">
      <c r="A86" s="330"/>
      <c r="B86" s="330"/>
      <c r="C86" s="330"/>
      <c r="D86" s="330"/>
    </row>
    <row r="87" spans="1:4" ht="15">
      <c r="A87" s="330"/>
      <c r="B87" s="330"/>
      <c r="C87" s="330"/>
      <c r="D87" s="330"/>
    </row>
    <row r="88" spans="1:4" ht="15">
      <c r="A88" s="330"/>
      <c r="B88" s="330"/>
      <c r="C88" s="330"/>
      <c r="D88" s="330"/>
    </row>
    <row r="89" spans="1:4" ht="15">
      <c r="A89" s="330"/>
      <c r="B89" s="330"/>
      <c r="C89" s="330"/>
      <c r="D89" s="330"/>
    </row>
    <row r="90" spans="1:4" ht="15">
      <c r="A90" s="330"/>
      <c r="B90" s="330"/>
      <c r="C90" s="330"/>
      <c r="D90" s="330"/>
    </row>
    <row r="91" spans="1:4" ht="15">
      <c r="A91" s="330"/>
      <c r="B91" s="330"/>
      <c r="C91" s="330"/>
      <c r="D91" s="330"/>
    </row>
    <row r="92" spans="1:4" ht="15">
      <c r="A92" s="330"/>
      <c r="B92" s="330"/>
      <c r="C92" s="330"/>
      <c r="D92" s="330"/>
    </row>
    <row r="93" spans="1:4" ht="15">
      <c r="A93" s="330"/>
      <c r="B93" s="330"/>
      <c r="C93" s="330"/>
      <c r="D93" s="330"/>
    </row>
    <row r="94" spans="1:4" ht="15">
      <c r="A94" s="330"/>
      <c r="B94" s="330"/>
      <c r="C94" s="330"/>
      <c r="D94" s="330"/>
    </row>
    <row r="95" spans="1:4" ht="15">
      <c r="A95" s="330"/>
      <c r="B95" s="330"/>
      <c r="C95" s="330"/>
      <c r="D95" s="330"/>
    </row>
    <row r="96" spans="1:4" ht="15">
      <c r="A96" s="330"/>
      <c r="B96" s="330"/>
      <c r="C96" s="330"/>
      <c r="D96" s="330"/>
    </row>
    <row r="97" spans="1:4" ht="15">
      <c r="A97" s="330"/>
      <c r="B97" s="330"/>
      <c r="C97" s="330"/>
      <c r="D97" s="330"/>
    </row>
    <row r="98" spans="1:4" ht="15">
      <c r="A98" s="330"/>
      <c r="B98" s="330"/>
      <c r="C98" s="330"/>
      <c r="D98" s="330"/>
    </row>
    <row r="99" spans="1:4" ht="15">
      <c r="A99" s="330"/>
      <c r="B99" s="330"/>
      <c r="C99" s="330"/>
      <c r="D99" s="330"/>
    </row>
    <row r="100" spans="1:4" ht="15">
      <c r="A100" s="330"/>
      <c r="B100" s="330"/>
      <c r="C100" s="330"/>
      <c r="D100" s="330"/>
    </row>
    <row r="101" spans="1:4" ht="15">
      <c r="A101" s="330"/>
      <c r="B101" s="330"/>
      <c r="C101" s="330"/>
      <c r="D101" s="330"/>
    </row>
    <row r="102" spans="1:4" ht="15">
      <c r="A102" s="330"/>
      <c r="B102" s="330"/>
      <c r="C102" s="330"/>
      <c r="D102" s="330"/>
    </row>
    <row r="103" spans="1:4" ht="15">
      <c r="A103" s="330"/>
      <c r="B103" s="330"/>
      <c r="C103" s="330"/>
      <c r="D103" s="330"/>
    </row>
    <row r="104" spans="1:4" ht="15">
      <c r="A104" s="330"/>
      <c r="B104" s="330"/>
      <c r="C104" s="330"/>
      <c r="D104" s="330"/>
    </row>
    <row r="105" spans="1:4" ht="15">
      <c r="A105" s="330"/>
      <c r="B105" s="330"/>
      <c r="C105" s="330"/>
      <c r="D105" s="330"/>
    </row>
    <row r="106" spans="1:4" ht="15">
      <c r="A106" s="330"/>
      <c r="B106" s="330"/>
      <c r="C106" s="330"/>
      <c r="D106" s="330"/>
    </row>
    <row r="107" spans="1:4" ht="15">
      <c r="A107" s="330"/>
      <c r="B107" s="330"/>
      <c r="C107" s="330"/>
      <c r="D107" s="330"/>
    </row>
    <row r="108" spans="1:4" ht="15">
      <c r="A108" s="330"/>
      <c r="B108" s="330"/>
      <c r="C108" s="330"/>
      <c r="D108" s="330"/>
    </row>
    <row r="109" spans="1:4" ht="15">
      <c r="A109" s="330"/>
      <c r="B109" s="330"/>
      <c r="C109" s="330"/>
      <c r="D109" s="330"/>
    </row>
    <row r="110" spans="1:4" ht="15">
      <c r="A110" s="330"/>
      <c r="B110" s="330"/>
      <c r="C110" s="330"/>
      <c r="D110" s="330"/>
    </row>
    <row r="111" spans="1:4" ht="15">
      <c r="A111" s="330"/>
      <c r="B111" s="330"/>
      <c r="C111" s="330"/>
      <c r="D111" s="330"/>
    </row>
    <row r="112" spans="1:4" ht="15">
      <c r="A112" s="330"/>
      <c r="B112" s="330"/>
      <c r="C112" s="330"/>
      <c r="D112" s="330"/>
    </row>
    <row r="113" spans="1:4" ht="15">
      <c r="A113" s="330"/>
      <c r="B113" s="330"/>
      <c r="C113" s="330"/>
      <c r="D113" s="330"/>
    </row>
    <row r="114" spans="1:4" ht="15">
      <c r="A114" s="330"/>
      <c r="B114" s="330"/>
      <c r="C114" s="330"/>
      <c r="D114" s="330"/>
    </row>
    <row r="115" spans="1:4" ht="15">
      <c r="A115" s="330"/>
      <c r="B115" s="330"/>
      <c r="C115" s="330"/>
      <c r="D115" s="330"/>
    </row>
    <row r="116" spans="1:4" ht="15">
      <c r="A116" s="330"/>
      <c r="B116" s="330"/>
      <c r="C116" s="330"/>
      <c r="D116" s="330"/>
    </row>
    <row r="117" spans="1:4" ht="15">
      <c r="A117" s="330"/>
      <c r="B117" s="330"/>
      <c r="C117" s="330"/>
      <c r="D117" s="330"/>
    </row>
    <row r="118" spans="1:4" ht="15">
      <c r="A118" s="330"/>
      <c r="B118" s="330"/>
      <c r="C118" s="330"/>
      <c r="D118" s="330"/>
    </row>
    <row r="119" spans="1:4" ht="15">
      <c r="A119" s="330"/>
      <c r="B119" s="330"/>
      <c r="C119" s="330"/>
      <c r="D119" s="330"/>
    </row>
    <row r="120" spans="1:4" ht="15">
      <c r="A120" s="330"/>
      <c r="B120" s="330"/>
      <c r="C120" s="330"/>
      <c r="D120" s="330"/>
    </row>
    <row r="121" spans="1:4" ht="15">
      <c r="A121" s="330"/>
      <c r="B121" s="330"/>
      <c r="C121" s="330"/>
      <c r="D121" s="330"/>
    </row>
    <row r="122" spans="1:4" ht="15">
      <c r="A122" s="330"/>
      <c r="B122" s="330"/>
      <c r="C122" s="330"/>
      <c r="D122" s="330"/>
    </row>
    <row r="123" spans="1:4" ht="15">
      <c r="A123" s="330"/>
      <c r="B123" s="330"/>
      <c r="C123" s="330"/>
      <c r="D123" s="330"/>
    </row>
    <row r="124" spans="1:4" ht="15">
      <c r="A124" s="330"/>
      <c r="B124" s="330"/>
      <c r="C124" s="330"/>
      <c r="D124" s="330"/>
    </row>
    <row r="125" spans="1:4" ht="15">
      <c r="A125" s="330"/>
      <c r="B125" s="330"/>
      <c r="C125" s="330"/>
      <c r="D125" s="330"/>
    </row>
    <row r="126" spans="1:4" ht="15">
      <c r="A126" s="330"/>
      <c r="B126" s="330"/>
      <c r="C126" s="330"/>
      <c r="D126" s="330"/>
    </row>
    <row r="127" spans="1:4" ht="15">
      <c r="A127" s="330"/>
      <c r="B127" s="330"/>
      <c r="C127" s="330"/>
      <c r="D127" s="330"/>
    </row>
    <row r="128" spans="1:4" ht="15">
      <c r="A128" s="330"/>
      <c r="B128" s="330"/>
      <c r="C128" s="330"/>
      <c r="D128" s="330"/>
    </row>
    <row r="129" spans="1:4" ht="15">
      <c r="A129" s="11"/>
      <c r="B129" s="11"/>
      <c r="C129" s="11"/>
      <c r="D129" s="11"/>
    </row>
    <row r="130" spans="1:4" ht="15">
      <c r="A130" s="11"/>
      <c r="B130" s="11"/>
      <c r="C130" s="11"/>
      <c r="D130" s="11"/>
    </row>
    <row r="131" spans="1:4" ht="15">
      <c r="A131" s="11"/>
      <c r="B131" s="11"/>
      <c r="C131" s="11"/>
      <c r="D131" s="11"/>
    </row>
    <row r="132" spans="1:4" ht="15">
      <c r="A132" s="11"/>
      <c r="B132" s="11"/>
      <c r="C132" s="11"/>
      <c r="D132" s="11"/>
    </row>
    <row r="133" spans="1:4" ht="15">
      <c r="A133" s="11"/>
      <c r="B133" s="11"/>
      <c r="C133" s="11"/>
      <c r="D133" s="11"/>
    </row>
    <row r="134" spans="1:4" ht="15">
      <c r="A134" s="11"/>
      <c r="B134" s="11"/>
      <c r="C134" s="11"/>
      <c r="D134" s="11"/>
    </row>
    <row r="135" spans="1:4" ht="15">
      <c r="A135" s="11"/>
      <c r="B135" s="11"/>
      <c r="C135" s="11"/>
      <c r="D135" s="11"/>
    </row>
    <row r="136" spans="1:4" ht="15">
      <c r="A136" s="11"/>
      <c r="B136" s="11"/>
      <c r="C136" s="11"/>
      <c r="D136" s="11"/>
    </row>
    <row r="137" spans="1:4" ht="15">
      <c r="A137" s="11"/>
      <c r="B137" s="11"/>
      <c r="C137" s="11"/>
      <c r="D137" s="11"/>
    </row>
    <row r="138" spans="1:4" ht="15">
      <c r="A138" s="11"/>
      <c r="B138" s="11"/>
      <c r="C138" s="11"/>
      <c r="D138" s="11"/>
    </row>
    <row r="139" spans="1:4" ht="15">
      <c r="A139" s="11"/>
      <c r="B139" s="11"/>
      <c r="C139" s="11"/>
      <c r="D139" s="11"/>
    </row>
    <row r="140" spans="1:4" ht="15">
      <c r="A140" s="11"/>
      <c r="B140" s="11"/>
      <c r="C140" s="11"/>
      <c r="D140" s="11"/>
    </row>
    <row r="141" spans="1:4" ht="15">
      <c r="A141" s="11"/>
      <c r="B141" s="11"/>
      <c r="C141" s="11"/>
      <c r="D141" s="11"/>
    </row>
    <row r="142" spans="1:4" ht="15">
      <c r="A142" s="11"/>
      <c r="B142" s="11"/>
      <c r="C142" s="11"/>
      <c r="D142" s="11"/>
    </row>
    <row r="143" spans="1:4" ht="15">
      <c r="A143" s="11"/>
      <c r="B143" s="11"/>
      <c r="C143" s="11"/>
      <c r="D143" s="11"/>
    </row>
    <row r="144" spans="1:4" ht="15">
      <c r="A144" s="11"/>
      <c r="B144" s="11"/>
      <c r="C144" s="11"/>
      <c r="D144" s="11"/>
    </row>
    <row r="145" spans="1:4" ht="15">
      <c r="A145" s="11"/>
      <c r="B145" s="11"/>
      <c r="C145" s="11"/>
      <c r="D145" s="11"/>
    </row>
    <row r="146" spans="1:4" ht="15">
      <c r="A146" s="11"/>
      <c r="B146" s="11"/>
      <c r="C146" s="11"/>
      <c r="D146" s="11"/>
    </row>
    <row r="147" spans="1:4" ht="15">
      <c r="A147" s="11"/>
      <c r="B147" s="11"/>
      <c r="C147" s="11"/>
      <c r="D147" s="11"/>
    </row>
    <row r="148" spans="1:4" ht="15">
      <c r="A148" s="11"/>
      <c r="B148" s="11"/>
      <c r="C148" s="11"/>
      <c r="D148" s="11"/>
    </row>
    <row r="149" spans="1:4" ht="15">
      <c r="A149" s="11"/>
      <c r="B149" s="11"/>
      <c r="C149" s="11"/>
      <c r="D149" s="11"/>
    </row>
    <row r="150" spans="1:4" ht="15">
      <c r="A150" s="11"/>
      <c r="B150" s="11"/>
      <c r="C150" s="11"/>
      <c r="D150" s="11"/>
    </row>
    <row r="151" spans="1:4" ht="15">
      <c r="A151" s="11"/>
      <c r="B151" s="11"/>
      <c r="C151" s="11"/>
      <c r="D151" s="11"/>
    </row>
    <row r="152" spans="1:4" ht="15">
      <c r="A152" s="11"/>
      <c r="B152" s="11"/>
      <c r="C152" s="11"/>
      <c r="D152" s="11"/>
    </row>
    <row r="153" spans="1:4" ht="15">
      <c r="A153" s="11"/>
      <c r="B153" s="11"/>
      <c r="C153" s="11"/>
      <c r="D153" s="11"/>
    </row>
    <row r="154" spans="1:4" ht="15">
      <c r="A154" s="11"/>
      <c r="B154" s="11"/>
      <c r="C154" s="11"/>
      <c r="D154" s="11"/>
    </row>
    <row r="155" spans="1:4" ht="15">
      <c r="A155" s="11"/>
      <c r="B155" s="11"/>
      <c r="C155" s="11"/>
      <c r="D155" s="11"/>
    </row>
    <row r="156" spans="1:4" ht="15">
      <c r="A156" s="11"/>
      <c r="B156" s="11"/>
      <c r="C156" s="11"/>
      <c r="D156" s="11"/>
    </row>
    <row r="157" spans="1:4" ht="15">
      <c r="A157" s="11"/>
      <c r="B157" s="11"/>
      <c r="C157" s="11"/>
      <c r="D157" s="11"/>
    </row>
    <row r="158" spans="1:4" ht="15">
      <c r="A158" s="11"/>
      <c r="B158" s="11"/>
      <c r="C158" s="11"/>
      <c r="D158" s="11"/>
    </row>
    <row r="159" spans="1:4" ht="15">
      <c r="A159" s="11"/>
      <c r="B159" s="11"/>
      <c r="C159" s="11"/>
      <c r="D159" s="11"/>
    </row>
    <row r="160" spans="1:4" ht="15">
      <c r="A160" s="11"/>
      <c r="B160" s="11"/>
      <c r="C160" s="11"/>
      <c r="D160" s="11"/>
    </row>
    <row r="161" spans="1:4" ht="15">
      <c r="A161" s="11"/>
      <c r="B161" s="11"/>
      <c r="C161" s="11"/>
      <c r="D161" s="11"/>
    </row>
    <row r="162" spans="1:4" ht="15">
      <c r="A162" s="11"/>
      <c r="B162" s="11"/>
      <c r="C162" s="11"/>
      <c r="D162" s="11"/>
    </row>
    <row r="163" spans="1:4" ht="15">
      <c r="A163" s="11"/>
      <c r="B163" s="11"/>
      <c r="C163" s="11"/>
      <c r="D163" s="11"/>
    </row>
    <row r="164" spans="1:4" ht="15">
      <c r="A164" s="11"/>
      <c r="B164" s="11"/>
      <c r="C164" s="11"/>
      <c r="D164" s="11"/>
    </row>
    <row r="165" spans="1:4" ht="15">
      <c r="A165" s="11"/>
      <c r="B165" s="11"/>
      <c r="C165" s="11"/>
      <c r="D165" s="11"/>
    </row>
    <row r="166" spans="1:4" ht="15">
      <c r="A166" s="11"/>
      <c r="B166" s="11"/>
      <c r="C166" s="11"/>
      <c r="D166" s="11"/>
    </row>
  </sheetData>
  <sheetProtection/>
  <mergeCells count="20">
    <mergeCell ref="E3:F3"/>
    <mergeCell ref="G3:H3"/>
    <mergeCell ref="E7:F7"/>
    <mergeCell ref="A9:D9"/>
    <mergeCell ref="E9:F9"/>
    <mergeCell ref="G9:H9"/>
    <mergeCell ref="A8:D8"/>
    <mergeCell ref="E8:F8"/>
    <mergeCell ref="G5:H5"/>
    <mergeCell ref="G6:H6"/>
    <mergeCell ref="A1:H1"/>
    <mergeCell ref="A3:D3"/>
    <mergeCell ref="A4:D4"/>
    <mergeCell ref="A5:D5"/>
    <mergeCell ref="A7:D7"/>
    <mergeCell ref="E4:F4"/>
    <mergeCell ref="G4:H4"/>
    <mergeCell ref="G7:H7"/>
    <mergeCell ref="E5:F5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2017-11-23T15:11:02Z</cp:lastPrinted>
  <dcterms:created xsi:type="dcterms:W3CDTF">2016-12-07T13:41:00Z</dcterms:created>
  <dcterms:modified xsi:type="dcterms:W3CDTF">2017-11-23T15:11:27Z</dcterms:modified>
  <cp:category/>
  <cp:version/>
  <cp:contentType/>
  <cp:contentStatus/>
</cp:coreProperties>
</file>