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NASLOVNICA" sheetId="1" r:id="rId1"/>
    <sheet name="građevinsko obrtnički radovi" sheetId="2" r:id="rId2"/>
  </sheets>
  <externalReferences>
    <externalReference r:id="rId5"/>
  </externalReferences>
  <definedNames>
    <definedName name="_xlnm.Print_Area" localSheetId="1">'građevinsko obrtnički radovi'!$A$1:$F$125</definedName>
    <definedName name="_xlnm.Print_Area" localSheetId="0">'NASLOVNICA'!$A$1:$G$48</definedName>
  </definedNames>
  <calcPr fullCalcOnLoad="1"/>
</workbook>
</file>

<file path=xl/sharedStrings.xml><?xml version="1.0" encoding="utf-8"?>
<sst xmlns="http://schemas.openxmlformats.org/spreadsheetml/2006/main" count="165" uniqueCount="113">
  <si>
    <t>4.</t>
  </si>
  <si>
    <t>2.</t>
  </si>
  <si>
    <t>sat</t>
  </si>
  <si>
    <t>3.</t>
  </si>
  <si>
    <t>1.</t>
  </si>
  <si>
    <t>RED. BROJ</t>
  </si>
  <si>
    <t>OPIS STAVKE</t>
  </si>
  <si>
    <t>JED. MJ.</t>
  </si>
  <si>
    <t>KOLIČINA</t>
  </si>
  <si>
    <t>JEDINIČNA CIJENA</t>
  </si>
  <si>
    <t>VRIJEDNOST RADOVA</t>
  </si>
  <si>
    <t>REKAPITULACIJA</t>
  </si>
  <si>
    <t>TD:</t>
  </si>
  <si>
    <t>Investitor:</t>
  </si>
  <si>
    <t>Građevina:</t>
  </si>
  <si>
    <t>Lokacija:</t>
  </si>
  <si>
    <t>Projekt:</t>
  </si>
  <si>
    <t>Faza projekta:</t>
  </si>
  <si>
    <t>GLAVNI PROJEKT</t>
  </si>
  <si>
    <t>Sadržaj:</t>
  </si>
  <si>
    <t>TROŠKOVNIK - PREDMJER RADOVA</t>
  </si>
  <si>
    <t>S PROJEKTANTSKOM PROCJENOM</t>
  </si>
  <si>
    <t>izradio:</t>
  </si>
  <si>
    <t>Boris Vučić Šneperger, dipl.ing.arh.</t>
  </si>
  <si>
    <t>Suradnik:</t>
  </si>
  <si>
    <t>Direktor:</t>
  </si>
  <si>
    <t>TROŠKOVNIK</t>
  </si>
  <si>
    <t>REKAPITULACIJA:</t>
  </si>
  <si>
    <t>GRAĐEVINSKO OBRTNIČKI RADOVI</t>
  </si>
  <si>
    <t>LUKOVICA</t>
  </si>
  <si>
    <t>INSTALACIJA ZAŠTITE OD MUNJE</t>
  </si>
  <si>
    <t xml:space="preserve">U K U P N O </t>
  </si>
  <si>
    <t>PDV</t>
  </si>
  <si>
    <t>SVEUKUPNO</t>
  </si>
  <si>
    <t>( slovima:                                                                                 )</t>
  </si>
  <si>
    <t>OPĆINA KALNIK</t>
  </si>
  <si>
    <t>Trg Stjepana Radića 5, Kalnik</t>
  </si>
  <si>
    <t>48267 Orehovec</t>
  </si>
  <si>
    <t>kpl</t>
  </si>
  <si>
    <t>5.</t>
  </si>
  <si>
    <t>6.</t>
  </si>
  <si>
    <t>7.</t>
  </si>
  <si>
    <t>8.</t>
  </si>
  <si>
    <t>m3</t>
  </si>
  <si>
    <t>m2</t>
  </si>
  <si>
    <t>U K U P N O</t>
  </si>
  <si>
    <t>PREDMJER RADOVA S PROJEKTANTSKOM PROCJENOM TROŠKOVA</t>
  </si>
  <si>
    <r>
      <t>m</t>
    </r>
    <r>
      <rPr>
        <vertAlign val="superscript"/>
        <sz val="11"/>
        <rFont val="Calibri"/>
        <family val="2"/>
      </rPr>
      <t>2</t>
    </r>
  </si>
  <si>
    <t>FAZA RADOVA - 2018. GODINA</t>
  </si>
  <si>
    <t>Zagreb, kolovoz 2017.</t>
  </si>
  <si>
    <t>32/2017</t>
  </si>
  <si>
    <t>ŽUPNA CRKVA SV. BRCKA</t>
  </si>
  <si>
    <t>PROJEKT UNUTARNJEG UREĐENJA</t>
  </si>
  <si>
    <t>2018. GODINA</t>
  </si>
  <si>
    <t>Nivo projekta:</t>
  </si>
  <si>
    <t>PROJEKT UNUTARNJEG UREĐENJA CRKVE SV. BRCKA</t>
  </si>
  <si>
    <t>A.</t>
  </si>
  <si>
    <t>KAMENO OPLOČENJE</t>
  </si>
  <si>
    <t>Razbijanje betonskih dijelova poda unutar crkve s odnošenjem na privremeni depo</t>
  </si>
  <si>
    <t>Razbijanje postojećeg kamenog opločenja iz svetišta s odnošenjem otpadnog materijala na privremeni deponij.</t>
  </si>
  <si>
    <t>a) na prijelazu lađe u svetište</t>
  </si>
  <si>
    <t>b) na prijelazu lađe u bočnu kapelu</t>
  </si>
  <si>
    <t>c) oko oltara u bočnoj kapeli</t>
  </si>
  <si>
    <t>Razbijanje betonskih stepenica unutar crkve s odnošenjem na privremeni deponij</t>
  </si>
  <si>
    <t>pauš</t>
  </si>
  <si>
    <t xml:space="preserve">Ručni iskop podložnih slojeva starog opločenja s odnošenjem van crkve na deponij. Iskop u debljini 20 cm. </t>
  </si>
  <si>
    <r>
      <t>m</t>
    </r>
    <r>
      <rPr>
        <vertAlign val="superscript"/>
        <sz val="11"/>
        <rFont val="Calibri"/>
        <family val="2"/>
      </rPr>
      <t>1</t>
    </r>
  </si>
  <si>
    <t>Dobava materijala i izrada sloja mršavog betona na posteljici od ilovače. Betonski pod je u debljini 5 cm.</t>
  </si>
  <si>
    <t>I. PRIPREMNI RADOVI</t>
  </si>
  <si>
    <t>PREGLED POJEDINIH RADOVA</t>
  </si>
  <si>
    <t>BROJ STAVKE</t>
  </si>
  <si>
    <t>JEDINICA MJERE</t>
  </si>
  <si>
    <t>UKUPNA CIJENA</t>
  </si>
  <si>
    <t>Uklanjanje postojće opreme i namještaja</t>
  </si>
  <si>
    <t>Zaštita postojećih dijelova i opreme u crkvi</t>
  </si>
  <si>
    <t>Osiguranje deponija za otpadni materijal</t>
  </si>
  <si>
    <t>Odvoz otpadnog materijala i šute</t>
  </si>
  <si>
    <t>Deponiranje skinutog kamena s poda crkve</t>
  </si>
  <si>
    <t>Čišćenje tijekom i nakjon dovršetka radova</t>
  </si>
  <si>
    <t>UKUPNO I. PRIPREMNI RADOVI</t>
  </si>
  <si>
    <t> </t>
  </si>
  <si>
    <t>II. RADOVI RUŠENJA ,DEMONTAŽE i ČIŠĆENJA</t>
  </si>
  <si>
    <t>OPĆI UVJETI</t>
  </si>
  <si>
    <t>Zaštita vanjske grobnice daskama i geotekstilom od radova na sanaciji vanjskih zidova</t>
  </si>
  <si>
    <t>Zaštita unutarnjih dijelova od šute postavljanjem PE folije i geotekstila.</t>
  </si>
  <si>
    <t>Svi radovi rušenja i demontaža trebaju se izvoditi pažljivo kako ne bi došlo do oštećenja ostalih dijelova građevine. Točne količine i dijelove koji se ruše ili demontiraju dogovoriti će se na licu mjesta sa projektantom, nadležnim konzervatorom i nadzornim inženjerom.
Sva oštećenja, nastala kao posljedica nestručne izvedbe navedenih radova, otklonit će se o trošku izvođača.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</si>
  <si>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podne ploče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</si>
  <si>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stepenice</t>
    </r>
  </si>
  <si>
    <r>
      <t>c)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čela stepenica</t>
    </r>
  </si>
  <si>
    <t>Ručno razbijanje i uklanjanje estriha debljine do 7 cm s poda crkve</t>
  </si>
  <si>
    <t>UKUPNO II. RADOVI RUŠENJA, DEMONTAŽE I ČIŠĆENJA</t>
  </si>
  <si>
    <t>III.</t>
  </si>
  <si>
    <t>ZIDARSKI I OSTALI RADOVI</t>
  </si>
  <si>
    <t>II. RADOVI RUŠENJA, DEMONTAŽE I ČIŠĆENJA</t>
  </si>
  <si>
    <t>PDV 25%</t>
  </si>
  <si>
    <t>Dobava ilovače i izrada naboja - posteljice debljine 10 cm. Ilovača mora biti dobro nabijena da čini čvrsti kompaktan i nepropustan sloj.</t>
  </si>
  <si>
    <t>Dobava i postava hidroizolacije na podlogu od mršavog betona</t>
  </si>
  <si>
    <t>Dobava materijala i izrada betonskog estriha debljine 7 cm. Estrih se armira armaturnom mrežom što je uključeno u cijeni stavke.</t>
  </si>
  <si>
    <t>b) kamene stepenice, 35 x 14 cm.</t>
  </si>
  <si>
    <t>a) kamene ploče, 60x60x3 cm</t>
  </si>
  <si>
    <t>Dobava i postava termoizolacije debljine 8 cm (5+3) od tvrdog XPS-a.</t>
  </si>
  <si>
    <t>Razni nepredviđeni radovi iskazani u radnim satima radnika</t>
  </si>
  <si>
    <t>b)  KV radnik</t>
  </si>
  <si>
    <t>a) NKV radnik</t>
  </si>
  <si>
    <t>c)  materijal</t>
  </si>
  <si>
    <t>III. ZIDARSKI I OSTALI RADOVI</t>
  </si>
  <si>
    <t>UKUPNO III. ZIDARSKI I OSTALI RADOVI</t>
  </si>
  <si>
    <t>Pažljivo skidanje postojećih kamenih ploča s poda crkve. Ploče su položene na estrih i zaljevanje cementnim mlijekom. Ploče se deponiraju na palete.</t>
  </si>
  <si>
    <t>Skidanje slojeva nasipa do potrebne visine (25cm) i odnošenje na privremeni deponij.</t>
  </si>
  <si>
    <r>
      <t>d)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sokl oko zidova</t>
    </r>
  </si>
  <si>
    <t>Pažljivo skidanje i odnošenje dijelova postojećeg opločenja iz crkve (kamene ploče dimenzije 40x40 cm) na deponij.</t>
  </si>
  <si>
    <t>Dobava i ugradnja kamenog opločenja na pod crkve. Kamene ploče debljine 3 cm dimenzija 60 x 60 cm. Obrada četkano (antikirano). Ploče se postavljaju u fleksibilno ljepilo. Odabrani kamen "brački sivac". Fugiranje, završno čišćenje i premazivanje impregnacijom ulazi u cijenu stavke.</t>
  </si>
  <si>
    <t>KALNIK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</si>
</sst>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0.0"/>
    <numFmt numFmtId="170" formatCode="0.000"/>
    <numFmt numFmtId="171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vertAlign val="superscript"/>
      <sz val="11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5.5"/>
      <name val="Calibri"/>
      <family val="2"/>
    </font>
    <font>
      <b/>
      <sz val="6"/>
      <name val="Calibri"/>
      <family val="2"/>
    </font>
    <font>
      <b/>
      <sz val="14"/>
      <color indexed="8"/>
      <name val="Calibri"/>
      <family val="2"/>
    </font>
    <font>
      <sz val="8"/>
      <name val="Arial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4" fontId="8" fillId="0" borderId="0" xfId="58" applyFont="1" applyFill="1" applyBorder="1" applyAlignment="1">
      <alignment/>
    </xf>
    <xf numFmtId="44" fontId="9" fillId="0" borderId="0" xfId="58" applyFont="1" applyFill="1" applyBorder="1" applyAlignment="1">
      <alignment horizontal="center" wrapText="1"/>
    </xf>
    <xf numFmtId="44" fontId="9" fillId="0" borderId="0" xfId="58" applyFont="1" applyFill="1" applyBorder="1" applyAlignment="1">
      <alignment/>
    </xf>
    <xf numFmtId="44" fontId="9" fillId="0" borderId="0" xfId="58" applyFont="1" applyFill="1" applyBorder="1" applyAlignment="1">
      <alignment horizontal="right" wrapText="1"/>
    </xf>
    <xf numFmtId="44" fontId="8" fillId="0" borderId="0" xfId="58" applyFont="1" applyFill="1" applyBorder="1" applyAlignment="1">
      <alignment horizontal="center"/>
    </xf>
    <xf numFmtId="44" fontId="8" fillId="0" borderId="0" xfId="58" applyFont="1" applyFill="1" applyBorder="1" applyAlignment="1">
      <alignment horizontal="right" wrapText="1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44" fontId="12" fillId="0" borderId="10" xfId="58" applyFont="1" applyFill="1" applyBorder="1" applyAlignment="1" quotePrefix="1">
      <alignment horizontal="center" vertical="center" wrapText="1"/>
    </xf>
    <xf numFmtId="44" fontId="8" fillId="0" borderId="0" xfId="58" applyFont="1" applyFill="1" applyBorder="1" applyAlignment="1">
      <alignment/>
    </xf>
    <xf numFmtId="44" fontId="8" fillId="0" borderId="0" xfId="58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/>
    </xf>
    <xf numFmtId="44" fontId="14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44" fontId="8" fillId="0" borderId="0" xfId="58" applyFont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1" xfId="0" applyFont="1" applyBorder="1" applyAlignment="1">
      <alignment horizontal="right" vertical="top"/>
    </xf>
    <xf numFmtId="0" fontId="9" fillId="0" borderId="11" xfId="0" applyFont="1" applyBorder="1" applyAlignment="1">
      <alignment horizontal="left" vertical="top" wrapText="1"/>
    </xf>
    <xf numFmtId="44" fontId="8" fillId="0" borderId="11" xfId="58" applyFont="1" applyBorder="1" applyAlignment="1">
      <alignment/>
    </xf>
    <xf numFmtId="0" fontId="10" fillId="0" borderId="0" xfId="0" applyFont="1" applyAlignment="1">
      <alignment horizontal="right" vertical="top" wrapText="1"/>
    </xf>
    <xf numFmtId="0" fontId="9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169" fontId="8" fillId="0" borderId="0" xfId="0" applyNumberFormat="1" applyFont="1" applyAlignment="1">
      <alignment horizontal="right"/>
    </xf>
    <xf numFmtId="169" fontId="8" fillId="0" borderId="0" xfId="0" applyNumberFormat="1" applyFont="1" applyFill="1" applyBorder="1" applyAlignment="1">
      <alignment horizontal="right" wrapText="1"/>
    </xf>
    <xf numFmtId="169" fontId="9" fillId="0" borderId="0" xfId="0" applyNumberFormat="1" applyFont="1" applyFill="1" applyBorder="1" applyAlignment="1">
      <alignment horizontal="right" wrapText="1"/>
    </xf>
    <xf numFmtId="169" fontId="8" fillId="0" borderId="0" xfId="0" applyNumberFormat="1" applyFont="1" applyFill="1" applyBorder="1" applyAlignment="1">
      <alignment horizontal="right"/>
    </xf>
    <xf numFmtId="169" fontId="8" fillId="0" borderId="11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0" fontId="9" fillId="0" borderId="0" xfId="0" applyFont="1" applyAlignment="1">
      <alignment horizontal="left"/>
    </xf>
    <xf numFmtId="169" fontId="9" fillId="0" borderId="0" xfId="0" applyNumberFormat="1" applyFont="1" applyAlignment="1">
      <alignment horizontal="right"/>
    </xf>
    <xf numFmtId="44" fontId="9" fillId="0" borderId="0" xfId="58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/>
    </xf>
    <xf numFmtId="169" fontId="10" fillId="0" borderId="0" xfId="0" applyNumberFormat="1" applyFont="1" applyAlignment="1">
      <alignment horizontal="right"/>
    </xf>
    <xf numFmtId="44" fontId="10" fillId="0" borderId="0" xfId="58" applyFont="1" applyAlignment="1">
      <alignment/>
    </xf>
    <xf numFmtId="9" fontId="10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left"/>
    </xf>
    <xf numFmtId="169" fontId="10" fillId="0" borderId="12" xfId="0" applyNumberFormat="1" applyFont="1" applyBorder="1" applyAlignment="1">
      <alignment horizontal="right"/>
    </xf>
    <xf numFmtId="44" fontId="10" fillId="0" borderId="12" xfId="58" applyFont="1" applyBorder="1" applyAlignment="1">
      <alignment/>
    </xf>
    <xf numFmtId="169" fontId="9" fillId="0" borderId="0" xfId="0" applyNumberFormat="1" applyFont="1" applyFill="1" applyBorder="1" applyAlignment="1">
      <alignment horizontal="right" vertical="top" wrapText="1"/>
    </xf>
    <xf numFmtId="44" fontId="9" fillId="0" borderId="0" xfId="58" applyFont="1" applyFill="1" applyBorder="1" applyAlignment="1">
      <alignment horizontal="center" vertical="top" wrapText="1"/>
    </xf>
    <xf numFmtId="44" fontId="9" fillId="0" borderId="0" xfId="58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4" fontId="10" fillId="0" borderId="0" xfId="58" applyFont="1" applyAlignment="1">
      <alignment wrapText="1"/>
    </xf>
    <xf numFmtId="0" fontId="8" fillId="0" borderId="0" xfId="0" applyFont="1" applyAlignment="1">
      <alignment horizontal="right" vertical="top"/>
    </xf>
    <xf numFmtId="4" fontId="8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44" fontId="8" fillId="0" borderId="11" xfId="0" applyNumberFormat="1" applyFont="1" applyBorder="1" applyAlignment="1">
      <alignment horizontal="right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5"/>
    </xf>
    <xf numFmtId="44" fontId="1" fillId="0" borderId="0" xfId="0" applyNumberFormat="1" applyFont="1" applyAlignment="1">
      <alignment horizontal="right" indent="15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44" fontId="1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right" vertical="top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 vertical="top"/>
    </xf>
    <xf numFmtId="0" fontId="7" fillId="0" borderId="13" xfId="0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9" fontId="14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4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2" fontId="16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44" fontId="21" fillId="0" borderId="0" xfId="0" applyNumberFormat="1" applyFont="1" applyAlignment="1">
      <alignment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indent="15"/>
    </xf>
    <xf numFmtId="44" fontId="18" fillId="0" borderId="0" xfId="0" applyNumberFormat="1" applyFont="1" applyAlignment="1">
      <alignment horizontal="right" indent="15"/>
    </xf>
    <xf numFmtId="2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left" indent="15"/>
    </xf>
    <xf numFmtId="4" fontId="18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9" fontId="15" fillId="0" borderId="0" xfId="0" applyNumberFormat="1" applyFont="1" applyAlignment="1">
      <alignment horizontal="right"/>
    </xf>
    <xf numFmtId="44" fontId="15" fillId="0" borderId="0" xfId="58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169" fontId="17" fillId="0" borderId="0" xfId="0" applyNumberFormat="1" applyFont="1" applyAlignment="1">
      <alignment horizontal="right"/>
    </xf>
    <xf numFmtId="44" fontId="17" fillId="0" borderId="0" xfId="58" applyFont="1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49" fontId="5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164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4" fontId="9" fillId="0" borderId="0" xfId="0" applyNumberFormat="1" applyFont="1" applyFill="1" applyBorder="1" applyAlignment="1">
      <alignment horizontal="right" vertical="top" wrapText="1"/>
    </xf>
    <xf numFmtId="49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 horizontal="right" wrapText="1"/>
    </xf>
    <xf numFmtId="49" fontId="9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5" fillId="0" borderId="12" xfId="0" applyNumberFormat="1" applyFont="1" applyBorder="1" applyAlignment="1">
      <alignment horizontal="right" vertical="top"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8" fillId="0" borderId="0" xfId="0" applyFont="1" applyAlignment="1">
      <alignment horizontal="left" vertical="center" indent="2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0" fontId="10" fillId="0" borderId="12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right" vertical="top"/>
    </xf>
    <xf numFmtId="44" fontId="15" fillId="0" borderId="0" xfId="0" applyNumberFormat="1" applyFont="1" applyFill="1" applyBorder="1" applyAlignment="1">
      <alignment horizontal="right" vertical="top" wrapText="1"/>
    </xf>
    <xf numFmtId="49" fontId="23" fillId="33" borderId="0" xfId="0" applyNumberFormat="1" applyFont="1" applyFill="1" applyAlignment="1">
      <alignment horizontal="center" vertical="top"/>
    </xf>
    <xf numFmtId="0" fontId="27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44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49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49" fontId="14" fillId="0" borderId="12" xfId="0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21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44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4" fontId="9" fillId="0" borderId="0" xfId="58" applyFont="1" applyFill="1" applyBorder="1" applyAlignment="1" applyProtection="1">
      <alignment horizontal="center" wrapText="1"/>
      <protection locked="0"/>
    </xf>
    <xf numFmtId="44" fontId="8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vertical="top"/>
      <protection locked="0"/>
    </xf>
    <xf numFmtId="44" fontId="8" fillId="0" borderId="0" xfId="58" applyFont="1" applyAlignment="1" applyProtection="1">
      <alignment/>
      <protection locked="0"/>
    </xf>
    <xf numFmtId="44" fontId="1" fillId="0" borderId="0" xfId="0" applyNumberFormat="1" applyFont="1" applyBorder="1" applyAlignment="1">
      <alignment horizontal="center"/>
    </xf>
    <xf numFmtId="4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44" fontId="7" fillId="0" borderId="14" xfId="0" applyNumberFormat="1" applyFont="1" applyBorder="1" applyAlignment="1">
      <alignment horizontal="right"/>
    </xf>
    <xf numFmtId="44" fontId="7" fillId="0" borderId="16" xfId="0" applyNumberFormat="1" applyFont="1" applyBorder="1" applyAlignment="1">
      <alignment horizontal="right"/>
    </xf>
    <xf numFmtId="2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18" fillId="0" borderId="0" xfId="0" applyFont="1" applyAlignment="1">
      <alignment horizontal="left" vertical="center" wrapText="1"/>
    </xf>
    <xf numFmtId="44" fontId="7" fillId="0" borderId="0" xfId="58" applyFont="1" applyAlignment="1">
      <alignment horizontal="center" vertical="top"/>
    </xf>
    <xf numFmtId="44" fontId="15" fillId="0" borderId="12" xfId="0" applyNumberFormat="1" applyFont="1" applyFill="1" applyBorder="1" applyAlignment="1">
      <alignment horizontal="right" vertical="top" wrapText="1"/>
    </xf>
    <xf numFmtId="44" fontId="9" fillId="0" borderId="0" xfId="0" applyNumberFormat="1" applyFont="1" applyFill="1" applyBorder="1" applyAlignment="1">
      <alignment horizontal="right" vertical="top" wrapText="1"/>
    </xf>
    <xf numFmtId="171" fontId="1" fillId="0" borderId="0" xfId="0" applyNumberFormat="1" applyFont="1" applyAlignment="1">
      <alignment horizontal="right" vertical="top"/>
    </xf>
    <xf numFmtId="44" fontId="1" fillId="0" borderId="12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4" fontId="7" fillId="0" borderId="12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9" fillId="0" borderId="0" xfId="0" applyFont="1" applyAlignment="1">
      <alignment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9525</xdr:rowOff>
    </xdr:from>
    <xdr:to>
      <xdr:col>6</xdr:col>
      <xdr:colOff>9525</xdr:colOff>
      <xdr:row>5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525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40</xdr:row>
      <xdr:rowOff>57150</xdr:rowOff>
    </xdr:from>
    <xdr:to>
      <xdr:col>5</xdr:col>
      <xdr:colOff>1019175</xdr:colOff>
      <xdr:row>42</xdr:row>
      <xdr:rowOff>171450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785812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57150</xdr:rowOff>
    </xdr:from>
    <xdr:to>
      <xdr:col>5</xdr:col>
      <xdr:colOff>657225</xdr:colOff>
      <xdr:row>45</xdr:row>
      <xdr:rowOff>47625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>
          <a:clrChange>
            <a:clrFrom>
              <a:srgbClr val="FDFFFE"/>
            </a:clrFrom>
            <a:clrTo>
              <a:srgbClr val="FDFFFE">
                <a:alpha val="0"/>
              </a:srgbClr>
            </a:clrTo>
          </a:clrChange>
        </a:blip>
        <a:stretch>
          <a:fillRect/>
        </a:stretch>
      </xdr:blipFill>
      <xdr:spPr>
        <a:xfrm>
          <a:off x="3914775" y="8258175"/>
          <a:ext cx="1457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34</xdr:row>
      <xdr:rowOff>180975</xdr:rowOff>
    </xdr:from>
    <xdr:to>
      <xdr:col>5</xdr:col>
      <xdr:colOff>514350</xdr:colOff>
      <xdr:row>38</xdr:row>
      <xdr:rowOff>9525</xdr:rowOff>
    </xdr:to>
    <xdr:pic>
      <xdr:nvPicPr>
        <xdr:cNvPr id="4" name="Slika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52825" y="6781800"/>
          <a:ext cx="167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33</xdr:row>
      <xdr:rowOff>161925</xdr:rowOff>
    </xdr:from>
    <xdr:to>
      <xdr:col>5</xdr:col>
      <xdr:colOff>1095375</xdr:colOff>
      <xdr:row>36</xdr:row>
      <xdr:rowOff>85725</xdr:rowOff>
    </xdr:to>
    <xdr:pic>
      <xdr:nvPicPr>
        <xdr:cNvPr id="5" name="Slika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62550" y="65627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%20POGANOVCI%20Sv.Illija\PRIJAVA%20MIN.KULTURE%202017\POGANOVCI%20-%20tro&#353;kovnik%20s%20projektantskim%20cijenama%20rev.201607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CA"/>
      <sheetName val="1. GRAĐEVINSKI RADOVI"/>
      <sheetName val="2. LUKOVICA"/>
      <sheetName val="3. INSTALACIJA ZAŠTITE OD MUNJE"/>
    </sheetNames>
    <sheetDataSet>
      <sheetData sheetId="1">
        <row r="570">
          <cell r="F570">
            <v>503622.1</v>
          </cell>
        </row>
      </sheetData>
      <sheetData sheetId="2">
        <row r="222">
          <cell r="E222">
            <v>600282</v>
          </cell>
        </row>
      </sheetData>
      <sheetData sheetId="3">
        <row r="41">
          <cell r="F41">
            <v>19600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131"/>
  <sheetViews>
    <sheetView workbookViewId="0" topLeftCell="A31">
      <selection activeCell="C33" sqref="C33"/>
    </sheetView>
  </sheetViews>
  <sheetFormatPr defaultColWidth="9.140625" defaultRowHeight="12.75"/>
  <cols>
    <col min="1" max="1" width="7.140625" style="28" customWidth="1"/>
    <col min="2" max="2" width="36.8515625" style="29" customWidth="1"/>
    <col min="3" max="3" width="6.7109375" style="22" customWidth="1"/>
    <col min="4" max="4" width="7.8515625" style="30" customWidth="1"/>
    <col min="5" max="5" width="12.140625" style="31" customWidth="1"/>
    <col min="6" max="6" width="17.00390625" style="32" customWidth="1"/>
    <col min="7" max="7" width="1.57421875" style="87" customWidth="1"/>
    <col min="8" max="16384" width="9.140625" style="87" customWidth="1"/>
  </cols>
  <sheetData>
    <row r="1" spans="1:6" ht="12.75">
      <c r="A1" s="84"/>
      <c r="B1" s="49"/>
      <c r="D1" s="85"/>
      <c r="E1" s="39"/>
      <c r="F1" s="86"/>
    </row>
    <row r="2" spans="1:6" ht="12.75">
      <c r="A2" s="84"/>
      <c r="B2" s="49"/>
      <c r="D2" s="85"/>
      <c r="E2" s="39"/>
      <c r="F2" s="86"/>
    </row>
    <row r="3" spans="1:6" ht="12.75">
      <c r="A3" s="84"/>
      <c r="B3" s="49"/>
      <c r="D3" s="85"/>
      <c r="E3" s="39"/>
      <c r="F3" s="86"/>
    </row>
    <row r="4" spans="1:6" ht="12.75">
      <c r="A4" s="84"/>
      <c r="B4" s="49"/>
      <c r="D4" s="85"/>
      <c r="E4" s="39"/>
      <c r="F4" s="86"/>
    </row>
    <row r="5" spans="1:6" ht="15.75" customHeight="1">
      <c r="A5" s="88"/>
      <c r="B5" s="51"/>
      <c r="C5" s="23"/>
      <c r="D5" s="89"/>
      <c r="E5" s="90"/>
      <c r="F5" s="91"/>
    </row>
    <row r="6" spans="1:6" ht="15.75">
      <c r="A6" s="92"/>
      <c r="B6" s="93"/>
      <c r="D6" s="94"/>
      <c r="E6" s="95"/>
      <c r="F6" s="86"/>
    </row>
    <row r="7" spans="2:6" ht="15.75">
      <c r="B7" s="137" t="s">
        <v>12</v>
      </c>
      <c r="C7" s="165" t="s">
        <v>50</v>
      </c>
      <c r="D7" s="96"/>
      <c r="E7" s="97"/>
      <c r="F7" s="98"/>
    </row>
    <row r="8" spans="2:6" ht="15">
      <c r="B8" s="102"/>
      <c r="C8" s="99"/>
      <c r="D8" s="96"/>
      <c r="E8" s="97"/>
      <c r="F8" s="98"/>
    </row>
    <row r="9" spans="2:6" ht="15.75">
      <c r="B9" s="138" t="s">
        <v>13</v>
      </c>
      <c r="C9" s="250" t="s">
        <v>35</v>
      </c>
      <c r="D9" s="250"/>
      <c r="E9" s="250"/>
      <c r="F9" s="250"/>
    </row>
    <row r="10" spans="2:6" ht="15.75">
      <c r="B10" s="137"/>
      <c r="C10" s="256" t="s">
        <v>36</v>
      </c>
      <c r="D10" s="256"/>
      <c r="E10" s="256"/>
      <c r="F10" s="256"/>
    </row>
    <row r="11" spans="2:6" ht="15.75">
      <c r="B11" s="102"/>
      <c r="C11" s="256" t="s">
        <v>37</v>
      </c>
      <c r="D11" s="256"/>
      <c r="E11" s="256"/>
      <c r="F11" s="256"/>
    </row>
    <row r="12" spans="2:6" ht="15.75">
      <c r="B12" s="102"/>
      <c r="C12" s="140"/>
      <c r="D12" s="141"/>
      <c r="E12" s="140"/>
      <c r="F12" s="142"/>
    </row>
    <row r="13" spans="2:6" ht="15.75">
      <c r="B13" s="22"/>
      <c r="C13" s="140"/>
      <c r="D13" s="141"/>
      <c r="E13" s="143"/>
      <c r="F13" s="142"/>
    </row>
    <row r="14" spans="2:6" ht="15.75">
      <c r="B14" s="137" t="s">
        <v>14</v>
      </c>
      <c r="C14" s="251" t="s">
        <v>51</v>
      </c>
      <c r="D14" s="252"/>
      <c r="E14" s="252"/>
      <c r="F14" s="252"/>
    </row>
    <row r="15" spans="2:6" ht="15.75">
      <c r="B15" s="22"/>
      <c r="C15" s="144"/>
      <c r="D15" s="145"/>
      <c r="E15" s="145"/>
      <c r="F15" s="145"/>
    </row>
    <row r="16" spans="2:6" ht="15.75">
      <c r="B16" s="102"/>
      <c r="C16" s="146"/>
      <c r="D16" s="146"/>
      <c r="E16" s="146"/>
      <c r="F16" s="146"/>
    </row>
    <row r="17" spans="2:6" ht="15.75">
      <c r="B17" s="137" t="s">
        <v>15</v>
      </c>
      <c r="C17" s="147" t="s">
        <v>112</v>
      </c>
      <c r="D17" s="141"/>
      <c r="E17" s="140"/>
      <c r="F17" s="142"/>
    </row>
    <row r="18" spans="2:6" ht="15.75">
      <c r="B18" s="137"/>
      <c r="C18" s="148"/>
      <c r="D18" s="141"/>
      <c r="E18" s="140"/>
      <c r="F18" s="142"/>
    </row>
    <row r="19" spans="2:6" ht="15.75">
      <c r="B19" s="102"/>
      <c r="C19" s="145"/>
      <c r="D19" s="149"/>
      <c r="E19" s="145"/>
      <c r="F19" s="142"/>
    </row>
    <row r="20" spans="2:6" ht="14.25" customHeight="1">
      <c r="B20" s="137" t="s">
        <v>16</v>
      </c>
      <c r="C20" s="253" t="s">
        <v>52</v>
      </c>
      <c r="D20" s="253"/>
      <c r="E20" s="253"/>
      <c r="F20" s="253"/>
    </row>
    <row r="21" spans="2:6" ht="14.25" customHeight="1">
      <c r="B21" s="102"/>
      <c r="C21" s="253"/>
      <c r="D21" s="253"/>
      <c r="E21" s="253"/>
      <c r="F21" s="253"/>
    </row>
    <row r="22" spans="2:6" ht="15.75">
      <c r="B22" s="137" t="s">
        <v>17</v>
      </c>
      <c r="C22" s="150" t="s">
        <v>53</v>
      </c>
      <c r="D22" s="141"/>
      <c r="E22" s="140"/>
      <c r="F22" s="142"/>
    </row>
    <row r="23" spans="2:6" ht="15.75">
      <c r="B23" s="22"/>
      <c r="C23" s="150"/>
      <c r="D23" s="141"/>
      <c r="E23" s="140"/>
      <c r="F23" s="142"/>
    </row>
    <row r="24" spans="2:6" ht="15.75">
      <c r="B24" s="137" t="s">
        <v>54</v>
      </c>
      <c r="C24" s="150" t="s">
        <v>18</v>
      </c>
      <c r="D24" s="141"/>
      <c r="E24" s="140"/>
      <c r="F24" s="142"/>
    </row>
    <row r="25" spans="2:6" ht="15.75">
      <c r="B25" s="22"/>
      <c r="C25" s="140"/>
      <c r="D25" s="141"/>
      <c r="E25" s="143"/>
      <c r="F25" s="142"/>
    </row>
    <row r="26" spans="2:6" ht="15.75">
      <c r="B26" s="22"/>
      <c r="C26" s="151"/>
      <c r="D26" s="141"/>
      <c r="E26" s="143"/>
      <c r="F26" s="142"/>
    </row>
    <row r="27" spans="2:6" ht="15.75">
      <c r="B27" s="22"/>
      <c r="C27" s="140"/>
      <c r="D27" s="141"/>
      <c r="E27" s="143"/>
      <c r="F27" s="142"/>
    </row>
    <row r="28" spans="2:6" ht="15.75">
      <c r="B28" s="139" t="s">
        <v>19</v>
      </c>
      <c r="C28" s="145" t="s">
        <v>20</v>
      </c>
      <c r="D28" s="152"/>
      <c r="E28" s="153"/>
      <c r="F28" s="154"/>
    </row>
    <row r="29" spans="2:6" ht="15.75">
      <c r="B29" s="102"/>
      <c r="C29" s="155" t="s">
        <v>21</v>
      </c>
      <c r="D29" s="141"/>
      <c r="E29" s="140"/>
      <c r="F29" s="142"/>
    </row>
    <row r="30" spans="2:6" ht="15.75">
      <c r="B30" s="102"/>
      <c r="C30" s="155"/>
      <c r="D30" s="141"/>
      <c r="E30" s="140"/>
      <c r="F30" s="142"/>
    </row>
    <row r="31" spans="2:6" ht="15.75">
      <c r="B31" s="102"/>
      <c r="C31" s="155" t="s">
        <v>48</v>
      </c>
      <c r="D31" s="141"/>
      <c r="E31" s="140"/>
      <c r="F31" s="142"/>
    </row>
    <row r="32" spans="2:6" ht="15.75">
      <c r="B32" s="102"/>
      <c r="C32" s="155"/>
      <c r="D32" s="141"/>
      <c r="E32" s="140"/>
      <c r="F32" s="142"/>
    </row>
    <row r="33" spans="2:6" ht="15.75">
      <c r="B33" s="102"/>
      <c r="C33" s="155"/>
      <c r="D33" s="141"/>
      <c r="E33" s="140"/>
      <c r="F33" s="142"/>
    </row>
    <row r="34" spans="2:6" ht="15.75">
      <c r="B34" s="102"/>
      <c r="C34" s="155"/>
      <c r="D34" s="141"/>
      <c r="E34" s="140"/>
      <c r="F34" s="142"/>
    </row>
    <row r="35" spans="2:6" ht="15.75">
      <c r="B35" s="137" t="s">
        <v>22</v>
      </c>
      <c r="C35" s="148" t="s">
        <v>23</v>
      </c>
      <c r="D35" s="141"/>
      <c r="E35" s="140"/>
      <c r="F35" s="142"/>
    </row>
    <row r="36" spans="2:6" ht="15.75">
      <c r="B36" s="102"/>
      <c r="C36" s="156"/>
      <c r="D36" s="157"/>
      <c r="E36" s="158"/>
      <c r="F36" s="159"/>
    </row>
    <row r="37" spans="2:6" ht="15.75">
      <c r="B37" s="102"/>
      <c r="C37" s="156"/>
      <c r="D37" s="157"/>
      <c r="E37" s="158"/>
      <c r="F37" s="159"/>
    </row>
    <row r="38" spans="2:6" ht="15.75">
      <c r="B38" s="137" t="s">
        <v>24</v>
      </c>
      <c r="C38" s="160"/>
      <c r="D38" s="157"/>
      <c r="E38" s="158"/>
      <c r="F38" s="159"/>
    </row>
    <row r="39" spans="2:6" ht="15.75">
      <c r="B39" s="102"/>
      <c r="C39" s="160"/>
      <c r="D39" s="157"/>
      <c r="E39" s="158"/>
      <c r="F39" s="159"/>
    </row>
    <row r="40" spans="2:6" ht="15.75">
      <c r="B40" s="102"/>
      <c r="C40" s="160"/>
      <c r="D40" s="157"/>
      <c r="E40" s="158"/>
      <c r="F40" s="159"/>
    </row>
    <row r="41" spans="2:6" ht="15.75">
      <c r="B41" s="102"/>
      <c r="C41" s="160"/>
      <c r="D41" s="157"/>
      <c r="E41" s="158"/>
      <c r="F41" s="159"/>
    </row>
    <row r="42" spans="2:6" ht="15.75">
      <c r="B42" s="137" t="s">
        <v>25</v>
      </c>
      <c r="C42" s="160" t="s">
        <v>23</v>
      </c>
      <c r="D42" s="157"/>
      <c r="E42" s="158"/>
      <c r="F42" s="159"/>
    </row>
    <row r="43" spans="1:6" ht="15.75">
      <c r="A43" s="84"/>
      <c r="B43" s="102"/>
      <c r="C43" s="161"/>
      <c r="D43" s="157"/>
      <c r="E43" s="158"/>
      <c r="F43" s="159"/>
    </row>
    <row r="44" spans="1:6" ht="15.75">
      <c r="A44" s="84"/>
      <c r="B44" s="102"/>
      <c r="C44" s="161"/>
      <c r="D44" s="157"/>
      <c r="E44" s="158"/>
      <c r="F44" s="159"/>
    </row>
    <row r="45" spans="1:6" ht="18.75">
      <c r="A45" s="101"/>
      <c r="B45" s="102"/>
      <c r="C45" s="162"/>
      <c r="D45" s="157"/>
      <c r="E45" s="163"/>
      <c r="F45" s="159"/>
    </row>
    <row r="46" spans="1:6" ht="14.25" customHeight="1">
      <c r="A46" s="101"/>
      <c r="B46" s="102"/>
      <c r="C46" s="162"/>
      <c r="D46" s="157"/>
      <c r="E46" s="163"/>
      <c r="F46" s="159"/>
    </row>
    <row r="47" spans="1:6" ht="15.75">
      <c r="A47" s="84"/>
      <c r="B47" s="102"/>
      <c r="C47" s="93" t="s">
        <v>49</v>
      </c>
      <c r="D47" s="164"/>
      <c r="E47" s="163"/>
      <c r="F47" s="159"/>
    </row>
    <row r="48" spans="1:6" ht="15">
      <c r="A48" s="84"/>
      <c r="B48" s="103"/>
      <c r="C48" s="104"/>
      <c r="D48" s="105"/>
      <c r="E48" s="106"/>
      <c r="F48" s="107"/>
    </row>
    <row r="49" spans="1:6" ht="15">
      <c r="A49" s="84"/>
      <c r="B49" s="103"/>
      <c r="C49" s="102"/>
      <c r="D49" s="96"/>
      <c r="E49" s="108"/>
      <c r="F49" s="107"/>
    </row>
    <row r="50" spans="1:6" ht="15">
      <c r="A50" s="84"/>
      <c r="B50" s="103"/>
      <c r="C50" s="102"/>
      <c r="D50" s="96"/>
      <c r="E50" s="108"/>
      <c r="F50" s="107"/>
    </row>
    <row r="51" spans="1:6" ht="15">
      <c r="A51" s="84"/>
      <c r="B51" s="166"/>
      <c r="C51" s="102"/>
      <c r="D51" s="96"/>
      <c r="E51" s="108"/>
      <c r="F51" s="107"/>
    </row>
    <row r="52" spans="1:6" ht="15">
      <c r="A52" s="84"/>
      <c r="B52" s="103"/>
      <c r="C52" s="102"/>
      <c r="D52" s="96"/>
      <c r="E52" s="108"/>
      <c r="F52" s="107"/>
    </row>
    <row r="53" spans="1:6" s="238" customFormat="1" ht="15.75">
      <c r="A53" s="60"/>
      <c r="B53" s="171"/>
      <c r="C53" s="235"/>
      <c r="D53" s="236"/>
      <c r="E53" s="62"/>
      <c r="F53" s="237"/>
    </row>
    <row r="54" spans="1:6" ht="15">
      <c r="A54" s="109"/>
      <c r="B54" s="103"/>
      <c r="D54" s="96"/>
      <c r="E54" s="108"/>
      <c r="F54" s="110"/>
    </row>
    <row r="55" spans="1:6" s="62" customFormat="1" ht="19.5" customHeight="1">
      <c r="A55" s="60"/>
      <c r="B55" s="61"/>
      <c r="C55" s="171"/>
      <c r="D55" s="172"/>
      <c r="E55" s="173"/>
      <c r="F55" s="173"/>
    </row>
    <row r="56" spans="1:6" s="39" customFormat="1" ht="15">
      <c r="A56" s="37"/>
      <c r="B56" s="38"/>
      <c r="C56" s="49"/>
      <c r="D56" s="52"/>
      <c r="E56" s="40"/>
      <c r="F56" s="40"/>
    </row>
    <row r="57" spans="1:6" s="62" customFormat="1" ht="15.75">
      <c r="A57" s="60"/>
      <c r="B57" s="61"/>
      <c r="C57" s="171"/>
      <c r="D57" s="172"/>
      <c r="E57" s="173"/>
      <c r="F57" s="173"/>
    </row>
    <row r="58" spans="1:6" s="62" customFormat="1" ht="15.75">
      <c r="A58" s="60"/>
      <c r="B58" s="61"/>
      <c r="C58" s="171"/>
      <c r="D58" s="172"/>
      <c r="E58" s="173"/>
      <c r="F58" s="173"/>
    </row>
    <row r="59" spans="1:6" s="175" customFormat="1" ht="15">
      <c r="A59" s="174"/>
      <c r="E59" s="229"/>
      <c r="F59" s="229"/>
    </row>
    <row r="60" spans="1:6" s="175" customFormat="1" ht="15">
      <c r="A60" s="230"/>
      <c r="B60" s="231"/>
      <c r="C60" s="231"/>
      <c r="D60" s="231"/>
      <c r="E60" s="232"/>
      <c r="F60" s="232"/>
    </row>
    <row r="61" spans="1:6" s="175" customFormat="1" ht="15">
      <c r="A61" s="174"/>
      <c r="E61" s="229"/>
      <c r="F61" s="229"/>
    </row>
    <row r="62" spans="1:6" s="175" customFormat="1" ht="15">
      <c r="A62" s="174"/>
      <c r="E62" s="229"/>
      <c r="F62" s="229"/>
    </row>
    <row r="63" spans="1:6" s="175" customFormat="1" ht="15">
      <c r="A63" s="174"/>
      <c r="E63" s="257"/>
      <c r="F63" s="257"/>
    </row>
    <row r="64" spans="1:6" s="39" customFormat="1" ht="15">
      <c r="A64" s="37"/>
      <c r="B64" s="38"/>
      <c r="C64" s="49"/>
      <c r="D64" s="52"/>
      <c r="E64" s="40"/>
      <c r="F64" s="40"/>
    </row>
    <row r="65" spans="1:6" ht="15">
      <c r="A65" s="109"/>
      <c r="B65" s="103"/>
      <c r="D65" s="96"/>
      <c r="E65" s="108"/>
      <c r="F65" s="110"/>
    </row>
    <row r="66" spans="1:6" ht="20.25" customHeight="1">
      <c r="A66" s="109"/>
      <c r="B66" s="103"/>
      <c r="D66" s="96"/>
      <c r="E66" s="108"/>
      <c r="F66" s="110"/>
    </row>
    <row r="67" spans="1:6" ht="15">
      <c r="A67" s="24"/>
      <c r="B67" s="25"/>
      <c r="D67" s="96"/>
      <c r="E67" s="108"/>
      <c r="F67" s="110"/>
    </row>
    <row r="68" spans="1:6" ht="15">
      <c r="A68" s="24"/>
      <c r="B68" s="25"/>
      <c r="D68" s="96"/>
      <c r="E68" s="108"/>
      <c r="F68" s="110"/>
    </row>
    <row r="69" spans="1:6" ht="15">
      <c r="A69" s="109"/>
      <c r="B69" s="25"/>
      <c r="D69" s="96"/>
      <c r="E69" s="108"/>
      <c r="F69" s="110"/>
    </row>
    <row r="70" spans="1:6" ht="15">
      <c r="A70" s="24"/>
      <c r="B70" s="25"/>
      <c r="D70" s="96"/>
      <c r="E70" s="108"/>
      <c r="F70" s="110"/>
    </row>
    <row r="71" spans="1:6" ht="15">
      <c r="A71" s="84"/>
      <c r="B71" s="24"/>
      <c r="C71" s="25"/>
      <c r="D71" s="85"/>
      <c r="E71" s="39"/>
      <c r="F71" s="86"/>
    </row>
    <row r="72" spans="1:6" ht="15">
      <c r="A72" s="84"/>
      <c r="B72" s="24"/>
      <c r="C72" s="25"/>
      <c r="D72" s="85"/>
      <c r="E72" s="39"/>
      <c r="F72" s="86"/>
    </row>
    <row r="74" spans="1:6" ht="15">
      <c r="A74" s="84"/>
      <c r="B74" s="24"/>
      <c r="C74" s="25"/>
      <c r="D74" s="85"/>
      <c r="E74" s="39"/>
      <c r="F74" s="86"/>
    </row>
    <row r="75" spans="1:6" ht="15">
      <c r="A75" s="84"/>
      <c r="B75" s="24"/>
      <c r="C75" s="25"/>
      <c r="D75" s="85"/>
      <c r="E75" s="39"/>
      <c r="F75" s="86"/>
    </row>
    <row r="76" spans="1:6" ht="15">
      <c r="A76" s="84"/>
      <c r="B76" s="27"/>
      <c r="C76" s="25"/>
      <c r="D76" s="85"/>
      <c r="E76" s="39"/>
      <c r="F76" s="86"/>
    </row>
    <row r="77" spans="1:6" ht="12.75">
      <c r="A77" s="84"/>
      <c r="B77" s="49"/>
      <c r="D77" s="85"/>
      <c r="E77" s="39"/>
      <c r="F77" s="86"/>
    </row>
    <row r="78" spans="1:6" ht="12.75">
      <c r="A78" s="84"/>
      <c r="B78" s="49"/>
      <c r="D78" s="85"/>
      <c r="E78" s="39"/>
      <c r="F78" s="86"/>
    </row>
    <row r="79" spans="1:6" ht="12.75">
      <c r="A79" s="84"/>
      <c r="B79" s="49"/>
      <c r="D79" s="85"/>
      <c r="E79" s="39"/>
      <c r="F79" s="86"/>
    </row>
    <row r="80" spans="1:6" ht="12.75">
      <c r="A80" s="84"/>
      <c r="B80" s="49"/>
      <c r="D80" s="85"/>
      <c r="E80" s="39"/>
      <c r="F80" s="86"/>
    </row>
    <row r="81" spans="1:6" ht="12.75">
      <c r="A81" s="84"/>
      <c r="B81" s="49"/>
      <c r="D81" s="85"/>
      <c r="E81" s="39"/>
      <c r="F81" s="86"/>
    </row>
    <row r="82" spans="1:6" ht="12.75">
      <c r="A82" s="84"/>
      <c r="B82" s="49"/>
      <c r="D82" s="85"/>
      <c r="E82" s="39"/>
      <c r="F82" s="86"/>
    </row>
    <row r="83" spans="1:6" ht="12.75">
      <c r="A83" s="84"/>
      <c r="B83" s="49"/>
      <c r="D83" s="85"/>
      <c r="E83" s="39"/>
      <c r="F83" s="86"/>
    </row>
    <row r="84" spans="1:6" ht="12.75">
      <c r="A84" s="84"/>
      <c r="B84" s="49"/>
      <c r="D84" s="85"/>
      <c r="E84" s="39"/>
      <c r="F84" s="86"/>
    </row>
    <row r="85" spans="1:6" ht="12.75">
      <c r="A85" s="84"/>
      <c r="B85" s="49"/>
      <c r="D85" s="85"/>
      <c r="E85" s="39"/>
      <c r="F85" s="86"/>
    </row>
    <row r="86" spans="1:6" ht="12.75">
      <c r="A86" s="84"/>
      <c r="B86" s="49"/>
      <c r="D86" s="85"/>
      <c r="E86" s="39"/>
      <c r="F86" s="86"/>
    </row>
    <row r="87" spans="1:6" ht="12.75">
      <c r="A87" s="84"/>
      <c r="B87" s="49"/>
      <c r="D87" s="85"/>
      <c r="E87" s="39"/>
      <c r="F87" s="86"/>
    </row>
    <row r="88" spans="1:6" ht="12.75">
      <c r="A88" s="84"/>
      <c r="B88" s="49"/>
      <c r="D88" s="85"/>
      <c r="E88" s="39"/>
      <c r="F88" s="86"/>
    </row>
    <row r="89" spans="1:6" ht="12.75">
      <c r="A89" s="84"/>
      <c r="B89" s="49"/>
      <c r="D89" s="85"/>
      <c r="E89" s="39"/>
      <c r="F89" s="86"/>
    </row>
    <row r="90" spans="1:6" ht="12.75">
      <c r="A90" s="84"/>
      <c r="B90" s="49"/>
      <c r="D90" s="85"/>
      <c r="E90" s="39"/>
      <c r="F90" s="86"/>
    </row>
    <row r="91" spans="1:6" ht="12.75">
      <c r="A91" s="84"/>
      <c r="B91" s="49"/>
      <c r="D91" s="85"/>
      <c r="E91" s="39"/>
      <c r="F91" s="86"/>
    </row>
    <row r="92" spans="1:6" ht="12.75">
      <c r="A92" s="84"/>
      <c r="B92" s="49"/>
      <c r="D92" s="85"/>
      <c r="E92" s="39"/>
      <c r="F92" s="86"/>
    </row>
    <row r="93" spans="1:6" ht="12.75">
      <c r="A93" s="84"/>
      <c r="B93" s="49"/>
      <c r="D93" s="85"/>
      <c r="E93" s="39"/>
      <c r="F93" s="86"/>
    </row>
    <row r="94" spans="1:6" ht="12.75">
      <c r="A94" s="84"/>
      <c r="B94" s="49"/>
      <c r="D94" s="85"/>
      <c r="E94" s="39"/>
      <c r="F94" s="86"/>
    </row>
    <row r="95" spans="1:6" ht="12.75">
      <c r="A95" s="84"/>
      <c r="B95" s="49"/>
      <c r="D95" s="85"/>
      <c r="E95" s="39"/>
      <c r="F95" s="86"/>
    </row>
    <row r="96" spans="1:6" ht="12.75" hidden="1">
      <c r="A96" s="84"/>
      <c r="B96" s="49"/>
      <c r="D96" s="85"/>
      <c r="E96" s="39"/>
      <c r="F96" s="86"/>
    </row>
    <row r="97" spans="1:6" ht="12.75" hidden="1">
      <c r="A97" s="84"/>
      <c r="B97" s="49"/>
      <c r="D97" s="85"/>
      <c r="E97" s="39"/>
      <c r="F97" s="86"/>
    </row>
    <row r="98" spans="1:6" ht="12.75" hidden="1">
      <c r="A98" s="84"/>
      <c r="B98" s="49"/>
      <c r="D98" s="85"/>
      <c r="E98" s="39"/>
      <c r="F98" s="86"/>
    </row>
    <row r="99" spans="1:6" ht="15" hidden="1">
      <c r="A99" s="109"/>
      <c r="B99" s="103"/>
      <c r="D99" s="96"/>
      <c r="E99" s="108"/>
      <c r="F99" s="107"/>
    </row>
    <row r="100" spans="1:6" ht="15" hidden="1">
      <c r="A100" s="254" t="s">
        <v>26</v>
      </c>
      <c r="B100" s="254"/>
      <c r="C100" s="254"/>
      <c r="D100" s="254"/>
      <c r="E100" s="254"/>
      <c r="F100" s="254"/>
    </row>
    <row r="101" spans="1:6" ht="15" hidden="1">
      <c r="A101" s="111"/>
      <c r="B101" s="111"/>
      <c r="C101" s="111"/>
      <c r="D101" s="111"/>
      <c r="E101" s="111"/>
      <c r="F101" s="111"/>
    </row>
    <row r="102" spans="1:6" ht="15" hidden="1">
      <c r="A102" s="254"/>
      <c r="B102" s="254"/>
      <c r="C102" s="254"/>
      <c r="D102" s="254"/>
      <c r="E102" s="254"/>
      <c r="F102" s="254"/>
    </row>
    <row r="103" spans="1:6" ht="15" hidden="1">
      <c r="A103" s="255" t="s">
        <v>27</v>
      </c>
      <c r="B103" s="255"/>
      <c r="C103" s="255"/>
      <c r="D103" s="255"/>
      <c r="E103" s="255"/>
      <c r="F103" s="255"/>
    </row>
    <row r="104" spans="1:6" ht="15" hidden="1">
      <c r="A104" s="109"/>
      <c r="B104" s="103"/>
      <c r="D104" s="96"/>
      <c r="E104" s="100"/>
      <c r="F104" s="107"/>
    </row>
    <row r="105" spans="1:6" ht="15" hidden="1">
      <c r="A105" s="112" t="s">
        <v>4</v>
      </c>
      <c r="B105" s="112" t="s">
        <v>28</v>
      </c>
      <c r="C105" s="113"/>
      <c r="D105" s="114"/>
      <c r="E105" s="246">
        <f>'[1]1. GRAĐEVINSKI RADOVI'!$F$570</f>
        <v>503622.1</v>
      </c>
      <c r="F105" s="246"/>
    </row>
    <row r="106" spans="1:6" ht="15" hidden="1">
      <c r="A106" s="112"/>
      <c r="B106" s="112"/>
      <c r="C106" s="113"/>
      <c r="D106" s="114"/>
      <c r="E106" s="112"/>
      <c r="F106" s="115"/>
    </row>
    <row r="107" spans="1:6" ht="15" hidden="1">
      <c r="A107" s="112" t="s">
        <v>1</v>
      </c>
      <c r="B107" s="112" t="s">
        <v>29</v>
      </c>
      <c r="C107" s="113"/>
      <c r="D107" s="114"/>
      <c r="E107" s="246">
        <f>'[1]2. LUKOVICA'!$E$222</f>
        <v>600282</v>
      </c>
      <c r="F107" s="246"/>
    </row>
    <row r="108" spans="1:6" ht="15" hidden="1">
      <c r="A108" s="113"/>
      <c r="B108" s="113"/>
      <c r="C108" s="113"/>
      <c r="D108" s="116"/>
      <c r="E108" s="112"/>
      <c r="F108" s="115"/>
    </row>
    <row r="109" spans="1:6" ht="15" customHeight="1" hidden="1">
      <c r="A109" s="117" t="s">
        <v>3</v>
      </c>
      <c r="B109" s="117" t="s">
        <v>30</v>
      </c>
      <c r="C109" s="113"/>
      <c r="D109" s="116"/>
      <c r="E109" s="247">
        <f>'[1]3. INSTALACIJA ZAŠTITE OD MUNJE'!$F$41</f>
        <v>19600</v>
      </c>
      <c r="F109" s="247"/>
    </row>
    <row r="110" spans="1:5" ht="12.75" hidden="1">
      <c r="A110" s="27"/>
      <c r="B110" s="118"/>
      <c r="E110" s="87"/>
    </row>
    <row r="111" spans="1:5" ht="13.5" hidden="1" thickBot="1">
      <c r="A111" s="119"/>
      <c r="B111" s="120"/>
      <c r="C111" s="121"/>
      <c r="D111" s="122"/>
      <c r="E111" s="87"/>
    </row>
    <row r="112" spans="1:6" ht="15.75" hidden="1" thickBot="1">
      <c r="A112" s="123"/>
      <c r="B112" s="124" t="s">
        <v>31</v>
      </c>
      <c r="C112" s="121"/>
      <c r="D112" s="125"/>
      <c r="E112" s="248">
        <f>SUM(E105:F111)</f>
        <v>1123504.1</v>
      </c>
      <c r="F112" s="249"/>
    </row>
    <row r="113" spans="1:6" ht="15" hidden="1">
      <c r="A113" s="126"/>
      <c r="B113" s="127"/>
      <c r="C113" s="128"/>
      <c r="D113" s="129"/>
      <c r="E113" s="130"/>
      <c r="F113" s="130"/>
    </row>
    <row r="114" spans="1:6" ht="15" hidden="1">
      <c r="A114" s="126"/>
      <c r="B114" s="131" t="s">
        <v>32</v>
      </c>
      <c r="C114" s="132">
        <v>0.25</v>
      </c>
      <c r="D114" s="129"/>
      <c r="E114" s="243">
        <f>E112*0.25</f>
        <v>280876.025</v>
      </c>
      <c r="F114" s="243"/>
    </row>
    <row r="115" spans="1:6" ht="15" hidden="1">
      <c r="A115" s="109"/>
      <c r="B115" s="103"/>
      <c r="D115" s="96"/>
      <c r="E115" s="108"/>
      <c r="F115" s="107"/>
    </row>
    <row r="116" spans="1:6" ht="15.75" hidden="1" thickBot="1">
      <c r="A116" s="133"/>
      <c r="B116" s="134" t="s">
        <v>33</v>
      </c>
      <c r="C116" s="135"/>
      <c r="D116" s="136"/>
      <c r="E116" s="244">
        <f>SUM(E112:F115)</f>
        <v>1404380.125</v>
      </c>
      <c r="F116" s="245"/>
    </row>
    <row r="117" spans="1:6" ht="15" hidden="1">
      <c r="A117" s="109"/>
      <c r="B117" s="103"/>
      <c r="D117" s="96"/>
      <c r="E117" s="108"/>
      <c r="F117" s="107"/>
    </row>
    <row r="118" spans="1:6" ht="15" hidden="1">
      <c r="A118" s="109"/>
      <c r="B118" s="103" t="s">
        <v>34</v>
      </c>
      <c r="D118" s="96"/>
      <c r="E118" s="108"/>
      <c r="F118" s="107"/>
    </row>
    <row r="119" ht="12.75" hidden="1"/>
    <row r="122" spans="1:6" ht="12.75">
      <c r="A122" s="84"/>
      <c r="B122" s="49"/>
      <c r="D122" s="85"/>
      <c r="E122" s="39"/>
      <c r="F122" s="86"/>
    </row>
    <row r="123" spans="1:6" ht="12.75">
      <c r="A123" s="84"/>
      <c r="B123" s="49"/>
      <c r="D123" s="85"/>
      <c r="E123" s="39"/>
      <c r="F123" s="86"/>
    </row>
    <row r="124" spans="1:6" ht="12.75">
      <c r="A124" s="84"/>
      <c r="B124" s="49"/>
      <c r="D124" s="85"/>
      <c r="E124" s="39"/>
      <c r="F124" s="86"/>
    </row>
    <row r="125" spans="1:6" ht="12.75">
      <c r="A125" s="84"/>
      <c r="B125" s="49"/>
      <c r="D125" s="85"/>
      <c r="E125" s="39"/>
      <c r="F125" s="86"/>
    </row>
    <row r="126" spans="1:6" ht="12.75">
      <c r="A126" s="84"/>
      <c r="B126" s="49"/>
      <c r="D126" s="85"/>
      <c r="E126" s="39"/>
      <c r="F126" s="86"/>
    </row>
    <row r="127" spans="1:6" ht="12.75">
      <c r="A127" s="84"/>
      <c r="B127" s="49"/>
      <c r="D127" s="85"/>
      <c r="E127" s="39"/>
      <c r="F127" s="86"/>
    </row>
    <row r="128" spans="1:6" ht="12.75">
      <c r="A128" s="84"/>
      <c r="B128" s="49"/>
      <c r="D128" s="85"/>
      <c r="E128" s="39"/>
      <c r="F128" s="86"/>
    </row>
    <row r="129" spans="1:6" ht="12.75">
      <c r="A129" s="84"/>
      <c r="B129" s="49"/>
      <c r="D129" s="85"/>
      <c r="E129" s="39"/>
      <c r="F129" s="86"/>
    </row>
    <row r="130" spans="1:6" ht="12.75">
      <c r="A130" s="84"/>
      <c r="B130" s="49"/>
      <c r="D130" s="85"/>
      <c r="E130" s="39"/>
      <c r="F130" s="86"/>
    </row>
    <row r="131" spans="1:6" ht="12.75">
      <c r="A131" s="84"/>
      <c r="B131" s="49"/>
      <c r="D131" s="85"/>
      <c r="E131" s="39"/>
      <c r="F131" s="86"/>
    </row>
  </sheetData>
  <sheetProtection/>
  <mergeCells count="15">
    <mergeCell ref="C9:F9"/>
    <mergeCell ref="C14:F14"/>
    <mergeCell ref="C20:F21"/>
    <mergeCell ref="A100:F100"/>
    <mergeCell ref="A102:F102"/>
    <mergeCell ref="A103:F103"/>
    <mergeCell ref="C10:F10"/>
    <mergeCell ref="C11:F11"/>
    <mergeCell ref="E63:F63"/>
    <mergeCell ref="E114:F114"/>
    <mergeCell ref="E116:F116"/>
    <mergeCell ref="E105:F105"/>
    <mergeCell ref="E107:F107"/>
    <mergeCell ref="E109:F109"/>
    <mergeCell ref="E112:F112"/>
  </mergeCells>
  <printOptions horizontalCentered="1"/>
  <pageMargins left="0.7086614173228347" right="0.59375" top="0.7480314960629921" bottom="0.7480314960629921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J251"/>
  <sheetViews>
    <sheetView tabSelected="1" view="pageBreakPreview" zoomScaleSheetLayoutView="100" workbookViewId="0" topLeftCell="A19">
      <selection activeCell="E124" sqref="E124"/>
    </sheetView>
  </sheetViews>
  <sheetFormatPr defaultColWidth="9.140625" defaultRowHeight="12.75"/>
  <cols>
    <col min="1" max="1" width="4.7109375" style="37" customWidth="1"/>
    <col min="2" max="2" width="43.00390625" style="38" customWidth="1"/>
    <col min="3" max="3" width="5.57421875" style="49" customWidth="1"/>
    <col min="4" max="4" width="7.421875" style="52" customWidth="1"/>
    <col min="5" max="5" width="13.140625" style="40" customWidth="1"/>
    <col min="6" max="6" width="14.28125" style="40" customWidth="1"/>
    <col min="7" max="16384" width="9.140625" style="39" customWidth="1"/>
  </cols>
  <sheetData>
    <row r="2" spans="1:6" s="62" customFormat="1" ht="15.75">
      <c r="A2" s="60"/>
      <c r="B2" s="263" t="s">
        <v>55</v>
      </c>
      <c r="C2" s="263"/>
      <c r="D2" s="263"/>
      <c r="E2" s="263"/>
      <c r="F2" s="263"/>
    </row>
    <row r="3" spans="1:6" s="59" customFormat="1" ht="15.75">
      <c r="A3" s="36"/>
      <c r="B3" s="264" t="s">
        <v>46</v>
      </c>
      <c r="C3" s="264"/>
      <c r="D3" s="264"/>
      <c r="E3" s="264"/>
      <c r="F3" s="264"/>
    </row>
    <row r="5" spans="1:6" s="170" customFormat="1" ht="15.75">
      <c r="A5" s="60" t="s">
        <v>56</v>
      </c>
      <c r="B5" s="61" t="s">
        <v>57</v>
      </c>
      <c r="C5" s="167"/>
      <c r="D5" s="168"/>
      <c r="E5" s="169"/>
      <c r="F5" s="169"/>
    </row>
    <row r="7" spans="1:6" s="62" customFormat="1" ht="15.75">
      <c r="A7" s="60"/>
      <c r="B7" s="61"/>
      <c r="C7" s="171"/>
      <c r="D7" s="172"/>
      <c r="E7" s="173"/>
      <c r="F7" s="173"/>
    </row>
    <row r="8" spans="1:6" s="62" customFormat="1" ht="15.75">
      <c r="A8" s="60"/>
      <c r="B8" s="61"/>
      <c r="C8" s="171"/>
      <c r="D8" s="172"/>
      <c r="E8" s="173"/>
      <c r="F8" s="173"/>
    </row>
    <row r="9" spans="1:9" s="26" customFormat="1" ht="15.75">
      <c r="A9" s="176"/>
      <c r="B9" s="177" t="s">
        <v>68</v>
      </c>
      <c r="C9" s="178"/>
      <c r="D9" s="179"/>
      <c r="E9" s="180"/>
      <c r="F9" s="181"/>
      <c r="I9" s="182"/>
    </row>
    <row r="10" spans="1:2" s="175" customFormat="1" ht="15">
      <c r="A10" s="174"/>
      <c r="B10" s="183"/>
    </row>
    <row r="11" spans="1:10" s="26" customFormat="1" ht="15">
      <c r="A11" s="184"/>
      <c r="B11" s="185" t="s">
        <v>69</v>
      </c>
      <c r="C11" s="186"/>
      <c r="D11" s="187"/>
      <c r="E11" s="188"/>
      <c r="F11" s="90"/>
      <c r="I11" s="182"/>
      <c r="J11" s="189"/>
    </row>
    <row r="12" spans="1:10" s="26" customFormat="1" ht="15">
      <c r="A12" s="190" t="s">
        <v>70</v>
      </c>
      <c r="B12" s="191" t="s">
        <v>6</v>
      </c>
      <c r="C12" s="192" t="s">
        <v>71</v>
      </c>
      <c r="D12" s="193" t="s">
        <v>8</v>
      </c>
      <c r="E12" s="194" t="s">
        <v>9</v>
      </c>
      <c r="F12" s="192" t="s">
        <v>72</v>
      </c>
      <c r="I12" s="182"/>
      <c r="J12" s="189"/>
    </row>
    <row r="13" spans="1:2" s="175" customFormat="1" ht="15">
      <c r="A13" s="174"/>
      <c r="B13" s="183"/>
    </row>
    <row r="14" spans="1:2" s="175" customFormat="1" ht="15">
      <c r="A14" s="174" t="s">
        <v>4</v>
      </c>
      <c r="B14" s="183" t="s">
        <v>73</v>
      </c>
    </row>
    <row r="15" spans="1:6" s="175" customFormat="1" ht="15">
      <c r="A15" s="174"/>
      <c r="B15" s="183"/>
      <c r="C15" s="195" t="s">
        <v>64</v>
      </c>
      <c r="D15" s="196">
        <v>1</v>
      </c>
      <c r="E15" s="240"/>
      <c r="F15" s="197">
        <f>E15*D15</f>
        <v>0</v>
      </c>
    </row>
    <row r="16" spans="1:6" s="175" customFormat="1" ht="15">
      <c r="A16" s="174"/>
      <c r="B16" s="183"/>
      <c r="C16" s="195"/>
      <c r="D16" s="196"/>
      <c r="E16" s="240"/>
      <c r="F16" s="197"/>
    </row>
    <row r="17" spans="1:5" s="175" customFormat="1" ht="15">
      <c r="A17" s="174" t="s">
        <v>1</v>
      </c>
      <c r="B17" s="183" t="s">
        <v>74</v>
      </c>
      <c r="E17" s="241"/>
    </row>
    <row r="18" spans="1:6" s="175" customFormat="1" ht="15">
      <c r="A18" s="174"/>
      <c r="B18" s="183"/>
      <c r="C18" s="195" t="s">
        <v>38</v>
      </c>
      <c r="D18" s="196">
        <v>1</v>
      </c>
      <c r="E18" s="240"/>
      <c r="F18" s="197">
        <f>E18*D18</f>
        <v>0</v>
      </c>
    </row>
    <row r="19" spans="1:5" s="175" customFormat="1" ht="15">
      <c r="A19" s="174"/>
      <c r="B19" s="183"/>
      <c r="E19" s="241"/>
    </row>
    <row r="20" spans="1:5" s="175" customFormat="1" ht="15">
      <c r="A20" s="174" t="s">
        <v>3</v>
      </c>
      <c r="B20" s="183" t="s">
        <v>75</v>
      </c>
      <c r="E20" s="241"/>
    </row>
    <row r="21" spans="1:6" s="175" customFormat="1" ht="15">
      <c r="A21" s="174"/>
      <c r="B21" s="183"/>
      <c r="C21" s="195" t="s">
        <v>38</v>
      </c>
      <c r="D21" s="196">
        <v>1</v>
      </c>
      <c r="E21" s="240"/>
      <c r="F21" s="197">
        <f>E21*D21</f>
        <v>0</v>
      </c>
    </row>
    <row r="22" spans="1:5" s="175" customFormat="1" ht="15">
      <c r="A22" s="174"/>
      <c r="B22" s="183"/>
      <c r="E22" s="241"/>
    </row>
    <row r="23" spans="1:5" s="175" customFormat="1" ht="15">
      <c r="A23" s="174" t="s">
        <v>0</v>
      </c>
      <c r="B23" s="183" t="s">
        <v>76</v>
      </c>
      <c r="E23" s="241"/>
    </row>
    <row r="24" spans="1:6" s="175" customFormat="1" ht="15">
      <c r="A24" s="174"/>
      <c r="B24" s="183"/>
      <c r="C24" s="195" t="s">
        <v>43</v>
      </c>
      <c r="D24" s="196">
        <v>43</v>
      </c>
      <c r="E24" s="240"/>
      <c r="F24" s="197">
        <f>E24*D24</f>
        <v>0</v>
      </c>
    </row>
    <row r="25" spans="1:5" s="175" customFormat="1" ht="15">
      <c r="A25" s="174"/>
      <c r="B25" s="183"/>
      <c r="E25" s="241"/>
    </row>
    <row r="26" spans="1:5" s="175" customFormat="1" ht="15">
      <c r="A26" s="174" t="s">
        <v>39</v>
      </c>
      <c r="B26" s="183" t="s">
        <v>77</v>
      </c>
      <c r="E26" s="241"/>
    </row>
    <row r="27" spans="1:6" s="175" customFormat="1" ht="15">
      <c r="A27" s="174"/>
      <c r="B27" s="183"/>
      <c r="C27" s="195" t="s">
        <v>43</v>
      </c>
      <c r="D27" s="196">
        <v>4.5</v>
      </c>
      <c r="E27" s="240"/>
      <c r="F27" s="197">
        <f>E27*D27</f>
        <v>0</v>
      </c>
    </row>
    <row r="28" spans="1:5" s="175" customFormat="1" ht="15">
      <c r="A28" s="174"/>
      <c r="B28" s="183"/>
      <c r="E28" s="241"/>
    </row>
    <row r="29" spans="1:5" s="175" customFormat="1" ht="15">
      <c r="A29" s="174" t="s">
        <v>40</v>
      </c>
      <c r="B29" s="183" t="s">
        <v>78</v>
      </c>
      <c r="E29" s="241"/>
    </row>
    <row r="30" spans="1:6" s="175" customFormat="1" ht="15">
      <c r="A30" s="174"/>
      <c r="B30" s="183"/>
      <c r="C30" s="195" t="s">
        <v>38</v>
      </c>
      <c r="D30" s="196">
        <v>1</v>
      </c>
      <c r="E30" s="240"/>
      <c r="F30" s="197">
        <f>E30*D30</f>
        <v>0</v>
      </c>
    </row>
    <row r="31" spans="1:6" s="175" customFormat="1" ht="15">
      <c r="A31" s="174"/>
      <c r="B31" s="183"/>
      <c r="C31" s="195"/>
      <c r="D31" s="196"/>
      <c r="E31" s="240"/>
      <c r="F31" s="197"/>
    </row>
    <row r="32" spans="1:10" s="26" customFormat="1" ht="15">
      <c r="A32" s="198"/>
      <c r="B32" s="199" t="s">
        <v>79</v>
      </c>
      <c r="C32" s="200"/>
      <c r="D32" s="201"/>
      <c r="E32" s="258">
        <f>SUM(F15:F30)</f>
        <v>0</v>
      </c>
      <c r="F32" s="258"/>
      <c r="I32" s="182"/>
      <c r="J32" s="189"/>
    </row>
    <row r="33" spans="1:10" s="26" customFormat="1" ht="15">
      <c r="A33" s="233"/>
      <c r="B33" s="234"/>
      <c r="C33" s="208"/>
      <c r="D33" s="209"/>
      <c r="E33" s="210"/>
      <c r="F33" s="210"/>
      <c r="I33" s="182"/>
      <c r="J33" s="189"/>
    </row>
    <row r="34" spans="1:10" s="26" customFormat="1" ht="15">
      <c r="A34" s="233"/>
      <c r="B34" s="234"/>
      <c r="C34" s="208"/>
      <c r="D34" s="209"/>
      <c r="E34" s="210"/>
      <c r="F34" s="210"/>
      <c r="I34" s="182"/>
      <c r="J34" s="189"/>
    </row>
    <row r="35" spans="1:2" s="175" customFormat="1" ht="9" customHeight="1">
      <c r="A35" s="174"/>
      <c r="B35" s="183"/>
    </row>
    <row r="36" spans="1:10" s="26" customFormat="1" ht="15.75">
      <c r="A36" s="176"/>
      <c r="B36" s="177" t="s">
        <v>81</v>
      </c>
      <c r="C36" s="178"/>
      <c r="D36" s="179"/>
      <c r="E36" s="180"/>
      <c r="F36" s="181"/>
      <c r="I36" s="182"/>
      <c r="J36" s="189"/>
    </row>
    <row r="37" spans="1:10" s="26" customFormat="1" ht="10.5" customHeight="1">
      <c r="A37" s="184"/>
      <c r="B37" s="66"/>
      <c r="C37" s="66"/>
      <c r="D37" s="202"/>
      <c r="E37" s="203"/>
      <c r="F37" s="39"/>
      <c r="J37" s="189"/>
    </row>
    <row r="38" spans="1:10" s="26" customFormat="1" ht="15" customHeight="1" hidden="1">
      <c r="A38" s="184"/>
      <c r="B38" s="66" t="s">
        <v>82</v>
      </c>
      <c r="C38" s="66"/>
      <c r="D38" s="202"/>
      <c r="E38" s="203"/>
      <c r="F38" s="39"/>
      <c r="I38" s="204" t="s">
        <v>83</v>
      </c>
      <c r="J38" s="189"/>
    </row>
    <row r="39" spans="1:10" s="26" customFormat="1" ht="114.75" hidden="1">
      <c r="A39" s="184"/>
      <c r="B39" s="66"/>
      <c r="C39" s="66"/>
      <c r="D39" s="202"/>
      <c r="E39" s="203"/>
      <c r="F39" s="39"/>
      <c r="I39" s="182" t="s">
        <v>84</v>
      </c>
      <c r="J39" s="189"/>
    </row>
    <row r="40" spans="1:10" s="26" customFormat="1" ht="15" hidden="1">
      <c r="A40" s="184"/>
      <c r="B40" s="267" t="s">
        <v>85</v>
      </c>
      <c r="C40" s="267"/>
      <c r="D40" s="267"/>
      <c r="E40" s="267"/>
      <c r="F40" s="267"/>
      <c r="I40" s="182"/>
      <c r="J40" s="189"/>
    </row>
    <row r="41" spans="1:10" s="26" customFormat="1" ht="140.25" hidden="1">
      <c r="A41" s="184"/>
      <c r="B41" s="66"/>
      <c r="C41" s="66"/>
      <c r="D41" s="202"/>
      <c r="E41" s="203"/>
      <c r="F41" s="39"/>
      <c r="I41" s="182" t="s">
        <v>83</v>
      </c>
      <c r="J41" s="189"/>
    </row>
    <row r="42" spans="1:10" s="26" customFormat="1" ht="15">
      <c r="A42" s="184"/>
      <c r="B42" s="185" t="s">
        <v>69</v>
      </c>
      <c r="C42" s="186"/>
      <c r="D42" s="187"/>
      <c r="E42" s="188"/>
      <c r="F42" s="90"/>
      <c r="I42" s="182"/>
      <c r="J42" s="189"/>
    </row>
    <row r="43" spans="1:10" s="26" customFormat="1" ht="15">
      <c r="A43" s="190" t="s">
        <v>70</v>
      </c>
      <c r="B43" s="191" t="s">
        <v>6</v>
      </c>
      <c r="C43" s="192" t="s">
        <v>71</v>
      </c>
      <c r="D43" s="193" t="s">
        <v>8</v>
      </c>
      <c r="E43" s="194" t="s">
        <v>9</v>
      </c>
      <c r="F43" s="192" t="s">
        <v>72</v>
      </c>
      <c r="I43" s="182"/>
      <c r="J43" s="189"/>
    </row>
    <row r="44" spans="1:2" s="175" customFormat="1" ht="6.75" customHeight="1">
      <c r="A44" s="174"/>
      <c r="B44" s="183"/>
    </row>
    <row r="45" spans="1:2" s="175" customFormat="1" ht="60">
      <c r="A45" s="174" t="s">
        <v>4</v>
      </c>
      <c r="B45" s="183" t="s">
        <v>107</v>
      </c>
    </row>
    <row r="46" spans="1:6" s="175" customFormat="1" ht="15">
      <c r="A46" s="174"/>
      <c r="B46" s="183" t="s">
        <v>86</v>
      </c>
      <c r="C46" s="195" t="s">
        <v>44</v>
      </c>
      <c r="D46" s="196">
        <v>145</v>
      </c>
      <c r="E46" s="240"/>
      <c r="F46" s="197">
        <f>E46*D46</f>
        <v>0</v>
      </c>
    </row>
    <row r="47" spans="1:6" s="175" customFormat="1" ht="15">
      <c r="A47" s="174"/>
      <c r="B47" s="183" t="s">
        <v>87</v>
      </c>
      <c r="C47" s="195" t="s">
        <v>44</v>
      </c>
      <c r="D47" s="196">
        <v>4</v>
      </c>
      <c r="E47" s="240"/>
      <c r="F47" s="197">
        <f>E47*D47</f>
        <v>0</v>
      </c>
    </row>
    <row r="48" spans="1:6" s="175" customFormat="1" ht="15">
      <c r="A48" s="174"/>
      <c r="B48" s="183" t="s">
        <v>88</v>
      </c>
      <c r="C48" s="195" t="s">
        <v>44</v>
      </c>
      <c r="D48" s="196">
        <v>1.5</v>
      </c>
      <c r="E48" s="240"/>
      <c r="F48" s="197">
        <f>E48*D48</f>
        <v>0</v>
      </c>
    </row>
    <row r="49" spans="1:6" s="175" customFormat="1" ht="15">
      <c r="A49" s="174"/>
      <c r="B49" s="183" t="s">
        <v>109</v>
      </c>
      <c r="C49" s="195" t="s">
        <v>44</v>
      </c>
      <c r="D49" s="196">
        <v>15</v>
      </c>
      <c r="E49" s="240"/>
      <c r="F49" s="197">
        <f>E49*D49</f>
        <v>0</v>
      </c>
    </row>
    <row r="50" spans="1:5" s="175" customFormat="1" ht="15">
      <c r="A50" s="174"/>
      <c r="B50" s="183"/>
      <c r="E50" s="241"/>
    </row>
    <row r="51" spans="1:5" s="175" customFormat="1" ht="30">
      <c r="A51" s="174" t="s">
        <v>1</v>
      </c>
      <c r="B51" s="183" t="s">
        <v>89</v>
      </c>
      <c r="E51" s="241"/>
    </row>
    <row r="52" spans="1:6" s="175" customFormat="1" ht="15">
      <c r="A52" s="174"/>
      <c r="B52" s="183"/>
      <c r="C52" s="195" t="s">
        <v>44</v>
      </c>
      <c r="D52" s="196">
        <v>32</v>
      </c>
      <c r="E52" s="240"/>
      <c r="F52" s="197">
        <f>E52*D52</f>
        <v>0</v>
      </c>
    </row>
    <row r="53" spans="1:5" s="175" customFormat="1" ht="15">
      <c r="A53" s="174"/>
      <c r="B53" s="183"/>
      <c r="E53" s="241"/>
    </row>
    <row r="54" spans="1:5" s="175" customFormat="1" ht="30">
      <c r="A54" s="174" t="s">
        <v>0</v>
      </c>
      <c r="B54" s="183" t="s">
        <v>108</v>
      </c>
      <c r="E54" s="241"/>
    </row>
    <row r="55" spans="1:6" s="175" customFormat="1" ht="15">
      <c r="A55" s="174"/>
      <c r="B55" s="183"/>
      <c r="C55" s="195" t="s">
        <v>43</v>
      </c>
      <c r="D55" s="196">
        <v>66</v>
      </c>
      <c r="E55" s="240"/>
      <c r="F55" s="197">
        <f>E55*D55</f>
        <v>0</v>
      </c>
    </row>
    <row r="56" spans="1:5" s="175" customFormat="1" ht="15">
      <c r="A56" s="174"/>
      <c r="B56" s="183"/>
      <c r="E56" s="241"/>
    </row>
    <row r="57" spans="1:5" ht="30">
      <c r="A57" s="37" t="s">
        <v>0</v>
      </c>
      <c r="B57" s="38" t="s">
        <v>58</v>
      </c>
      <c r="E57" s="242"/>
    </row>
    <row r="58" spans="3:6" ht="17.25">
      <c r="C58" s="3" t="s">
        <v>47</v>
      </c>
      <c r="D58" s="54">
        <v>25</v>
      </c>
      <c r="E58" s="239"/>
      <c r="F58" s="8">
        <f>SUM(D58*E58)</f>
        <v>0</v>
      </c>
    </row>
    <row r="59" spans="3:6" ht="15">
      <c r="C59" s="3"/>
      <c r="D59" s="54"/>
      <c r="E59" s="239"/>
      <c r="F59" s="8"/>
    </row>
    <row r="60" spans="1:5" ht="45">
      <c r="A60" s="37" t="s">
        <v>39</v>
      </c>
      <c r="B60" s="38" t="s">
        <v>110</v>
      </c>
      <c r="E60" s="242"/>
    </row>
    <row r="61" spans="3:6" ht="17.25">
      <c r="C61" s="3" t="s">
        <v>47</v>
      </c>
      <c r="D61" s="54">
        <v>45</v>
      </c>
      <c r="E61" s="239"/>
      <c r="F61" s="8">
        <f>SUM(D61*E61)</f>
        <v>0</v>
      </c>
    </row>
    <row r="62" spans="3:6" ht="15">
      <c r="C62" s="3"/>
      <c r="D62" s="54"/>
      <c r="E62" s="239"/>
      <c r="F62" s="8"/>
    </row>
    <row r="63" spans="1:5" ht="45">
      <c r="A63" s="37" t="s">
        <v>40</v>
      </c>
      <c r="B63" s="38" t="s">
        <v>65</v>
      </c>
      <c r="E63" s="242"/>
    </row>
    <row r="64" spans="3:6" ht="17.25">
      <c r="C64" s="3" t="s">
        <v>47</v>
      </c>
      <c r="D64" s="54">
        <v>120</v>
      </c>
      <c r="E64" s="239"/>
      <c r="F64" s="8">
        <f>SUM(D64*E64)</f>
        <v>0</v>
      </c>
    </row>
    <row r="65" spans="3:6" ht="15">
      <c r="C65" s="3"/>
      <c r="D65" s="54"/>
      <c r="E65" s="239"/>
      <c r="F65" s="8"/>
    </row>
    <row r="66" spans="1:5" ht="45">
      <c r="A66" s="37" t="s">
        <v>41</v>
      </c>
      <c r="B66" s="38" t="s">
        <v>59</v>
      </c>
      <c r="E66" s="242"/>
    </row>
    <row r="67" spans="3:6" ht="17.25">
      <c r="C67" s="3" t="s">
        <v>47</v>
      </c>
      <c r="D67" s="54">
        <v>45</v>
      </c>
      <c r="E67" s="239"/>
      <c r="F67" s="8">
        <f>SUM(D67*E67)</f>
        <v>0</v>
      </c>
    </row>
    <row r="68" spans="3:6" ht="15">
      <c r="C68" s="3"/>
      <c r="D68" s="54"/>
      <c r="E68" s="239"/>
      <c r="F68" s="8"/>
    </row>
    <row r="69" spans="1:5" ht="30">
      <c r="A69" s="37" t="s">
        <v>42</v>
      </c>
      <c r="B69" s="38" t="s">
        <v>63</v>
      </c>
      <c r="E69" s="242"/>
    </row>
    <row r="70" spans="2:6" ht="17.25">
      <c r="B70" s="38" t="s">
        <v>60</v>
      </c>
      <c r="C70" s="3" t="s">
        <v>66</v>
      </c>
      <c r="D70" s="54">
        <v>8</v>
      </c>
      <c r="E70" s="239"/>
      <c r="F70" s="8">
        <f>SUM(D70*E70)</f>
        <v>0</v>
      </c>
    </row>
    <row r="71" spans="2:6" ht="17.25">
      <c r="B71" s="38" t="s">
        <v>61</v>
      </c>
      <c r="C71" s="3" t="s">
        <v>66</v>
      </c>
      <c r="D71" s="54">
        <v>5</v>
      </c>
      <c r="E71" s="239"/>
      <c r="F71" s="8">
        <f>SUM(D71*E71)</f>
        <v>0</v>
      </c>
    </row>
    <row r="72" spans="2:6" ht="17.25">
      <c r="B72" s="38" t="s">
        <v>62</v>
      </c>
      <c r="C72" s="3" t="s">
        <v>66</v>
      </c>
      <c r="D72" s="54">
        <v>7</v>
      </c>
      <c r="E72" s="239"/>
      <c r="F72" s="8">
        <f>SUM(D72*E72)</f>
        <v>0</v>
      </c>
    </row>
    <row r="73" spans="1:9" ht="15">
      <c r="A73" s="205"/>
      <c r="B73" s="206"/>
      <c r="I73" s="182"/>
    </row>
    <row r="74" spans="1:10" s="26" customFormat="1" ht="15">
      <c r="A74" s="184"/>
      <c r="B74" s="207" t="s">
        <v>90</v>
      </c>
      <c r="C74" s="200"/>
      <c r="D74" s="201"/>
      <c r="E74" s="258">
        <f>SUM(F45:F72)</f>
        <v>0</v>
      </c>
      <c r="F74" s="258"/>
      <c r="I74" s="182"/>
      <c r="J74" s="189"/>
    </row>
    <row r="75" ht="15.75" customHeight="1"/>
    <row r="76" ht="15.75" customHeight="1"/>
    <row r="77" ht="15.75" customHeight="1"/>
    <row r="78" spans="1:10" s="26" customFormat="1" ht="15.75">
      <c r="A78" s="211" t="s">
        <v>91</v>
      </c>
      <c r="B78" s="177" t="s">
        <v>92</v>
      </c>
      <c r="C78" s="178"/>
      <c r="D78" s="179"/>
      <c r="E78" s="180"/>
      <c r="F78" s="181"/>
      <c r="I78" s="182"/>
      <c r="J78" s="189"/>
    </row>
    <row r="80" spans="1:6" s="16" customFormat="1" ht="18">
      <c r="A80" s="12" t="s">
        <v>5</v>
      </c>
      <c r="B80" s="13" t="s">
        <v>6</v>
      </c>
      <c r="C80" s="14" t="s">
        <v>7</v>
      </c>
      <c r="D80" s="20" t="s">
        <v>8</v>
      </c>
      <c r="E80" s="15" t="s">
        <v>9</v>
      </c>
      <c r="F80" s="17" t="s">
        <v>10</v>
      </c>
    </row>
    <row r="81" ht="8.25" customHeight="1"/>
    <row r="82" spans="1:2" ht="60">
      <c r="A82" s="37" t="s">
        <v>4</v>
      </c>
      <c r="B82" s="38" t="s">
        <v>95</v>
      </c>
    </row>
    <row r="83" spans="3:6" ht="17.25">
      <c r="C83" s="3" t="s">
        <v>47</v>
      </c>
      <c r="D83" s="54">
        <v>195</v>
      </c>
      <c r="E83" s="239"/>
      <c r="F83" s="8">
        <f>SUM(D83*E83)</f>
        <v>0</v>
      </c>
    </row>
    <row r="84" ht="15">
      <c r="E84" s="242"/>
    </row>
    <row r="85" spans="1:5" ht="45">
      <c r="A85" s="37" t="s">
        <v>1</v>
      </c>
      <c r="B85" s="38" t="s">
        <v>67</v>
      </c>
      <c r="E85" s="242"/>
    </row>
    <row r="86" spans="3:6" ht="17.25">
      <c r="C86" s="3" t="s">
        <v>47</v>
      </c>
      <c r="D86" s="54">
        <v>195</v>
      </c>
      <c r="E86" s="239"/>
      <c r="F86" s="8">
        <f>SUM(D86*E86)</f>
        <v>0</v>
      </c>
    </row>
    <row r="87" ht="15">
      <c r="E87" s="242"/>
    </row>
    <row r="88" spans="1:5" ht="30">
      <c r="A88" s="37" t="s">
        <v>3</v>
      </c>
      <c r="B88" s="38" t="s">
        <v>96</v>
      </c>
      <c r="E88" s="242"/>
    </row>
    <row r="89" spans="3:6" ht="17.25">
      <c r="C89" s="3" t="s">
        <v>47</v>
      </c>
      <c r="D89" s="54">
        <v>195</v>
      </c>
      <c r="E89" s="239"/>
      <c r="F89" s="8">
        <f>SUM(D89*E89)</f>
        <v>0</v>
      </c>
    </row>
    <row r="90" spans="3:6" ht="15">
      <c r="C90" s="3"/>
      <c r="D90" s="54"/>
      <c r="E90" s="239"/>
      <c r="F90" s="8"/>
    </row>
    <row r="91" spans="1:5" ht="30">
      <c r="A91" s="37" t="s">
        <v>0</v>
      </c>
      <c r="B91" s="38" t="s">
        <v>100</v>
      </c>
      <c r="E91" s="242"/>
    </row>
    <row r="92" spans="3:6" ht="17.25">
      <c r="C92" s="3" t="s">
        <v>47</v>
      </c>
      <c r="D92" s="54">
        <v>195</v>
      </c>
      <c r="E92" s="239"/>
      <c r="F92" s="8">
        <f>SUM(D92*E92)</f>
        <v>0</v>
      </c>
    </row>
    <row r="93" ht="15">
      <c r="E93" s="242"/>
    </row>
    <row r="94" spans="1:5" ht="47.25" customHeight="1">
      <c r="A94" s="37" t="s">
        <v>39</v>
      </c>
      <c r="B94" s="38" t="s">
        <v>97</v>
      </c>
      <c r="E94" s="242"/>
    </row>
    <row r="95" spans="3:6" ht="17.25">
      <c r="C95" s="3" t="s">
        <v>47</v>
      </c>
      <c r="D95" s="54">
        <v>195</v>
      </c>
      <c r="E95" s="239"/>
      <c r="F95" s="8">
        <f>SUM(D95*E95)</f>
        <v>0</v>
      </c>
    </row>
    <row r="96" ht="15">
      <c r="E96" s="242"/>
    </row>
    <row r="97" spans="1:5" ht="90" customHeight="1">
      <c r="A97" s="37" t="s">
        <v>40</v>
      </c>
      <c r="B97" s="38" t="s">
        <v>111</v>
      </c>
      <c r="E97" s="242"/>
    </row>
    <row r="98" spans="2:6" ht="17.25">
      <c r="B98" s="38" t="s">
        <v>99</v>
      </c>
      <c r="C98" s="3" t="s">
        <v>47</v>
      </c>
      <c r="D98" s="54">
        <v>190</v>
      </c>
      <c r="E98" s="239"/>
      <c r="F98" s="8">
        <f>SUM(D98*E98)</f>
        <v>0</v>
      </c>
    </row>
    <row r="99" spans="2:6" ht="17.25">
      <c r="B99" s="38" t="s">
        <v>98</v>
      </c>
      <c r="C99" s="3" t="s">
        <v>66</v>
      </c>
      <c r="D99" s="54">
        <v>18</v>
      </c>
      <c r="E99" s="239"/>
      <c r="F99" s="8">
        <f>SUM(D99*E99)</f>
        <v>0</v>
      </c>
    </row>
    <row r="100" spans="3:6" ht="15">
      <c r="C100" s="3"/>
      <c r="D100" s="54"/>
      <c r="E100" s="239"/>
      <c r="F100" s="8"/>
    </row>
    <row r="101" spans="1:6" ht="30">
      <c r="A101" s="37" t="s">
        <v>41</v>
      </c>
      <c r="B101" s="38" t="s">
        <v>101</v>
      </c>
      <c r="C101" s="3"/>
      <c r="D101" s="54"/>
      <c r="E101" s="239"/>
      <c r="F101" s="8"/>
    </row>
    <row r="102" spans="2:6" ht="15">
      <c r="B102" s="38" t="s">
        <v>103</v>
      </c>
      <c r="C102" s="3" t="s">
        <v>2</v>
      </c>
      <c r="D102" s="54">
        <v>15</v>
      </c>
      <c r="E102" s="239"/>
      <c r="F102" s="8">
        <f>SUM(D102*E102)</f>
        <v>0</v>
      </c>
    </row>
    <row r="103" spans="2:6" ht="15">
      <c r="B103" s="38" t="s">
        <v>102</v>
      </c>
      <c r="C103" s="3" t="s">
        <v>2</v>
      </c>
      <c r="D103" s="54">
        <v>12</v>
      </c>
      <c r="E103" s="239"/>
      <c r="F103" s="8">
        <f>SUM(D103*E103)</f>
        <v>0</v>
      </c>
    </row>
    <row r="104" spans="2:6" ht="15">
      <c r="B104" s="38" t="s">
        <v>104</v>
      </c>
      <c r="C104" s="3" t="s">
        <v>64</v>
      </c>
      <c r="D104" s="54">
        <v>1</v>
      </c>
      <c r="E104" s="239"/>
      <c r="F104" s="8">
        <f>SUM(D104*E104)</f>
        <v>0</v>
      </c>
    </row>
    <row r="106" spans="1:10" s="26" customFormat="1" ht="15">
      <c r="A106" s="184"/>
      <c r="B106" s="207" t="s">
        <v>106</v>
      </c>
      <c r="C106" s="200"/>
      <c r="D106" s="201"/>
      <c r="E106" s="258">
        <f>SUM(F82:F104)</f>
        <v>0</v>
      </c>
      <c r="F106" s="258"/>
      <c r="I106" s="182"/>
      <c r="J106" s="189"/>
    </row>
    <row r="108" spans="1:2" s="175" customFormat="1" ht="15">
      <c r="A108" s="174"/>
      <c r="B108" s="183" t="s">
        <v>80</v>
      </c>
    </row>
    <row r="109" spans="1:2" s="175" customFormat="1" ht="18.75">
      <c r="A109" s="174"/>
      <c r="B109" s="212" t="s">
        <v>11</v>
      </c>
    </row>
    <row r="110" s="175" customFormat="1" ht="12.75">
      <c r="A110" s="174"/>
    </row>
    <row r="111" s="175" customFormat="1" ht="12.75">
      <c r="A111" s="174"/>
    </row>
    <row r="112" s="175" customFormat="1" ht="12.75">
      <c r="A112" s="174"/>
    </row>
    <row r="113" spans="1:10" s="217" customFormat="1" ht="15">
      <c r="A113" s="213"/>
      <c r="B113" s="214" t="s">
        <v>68</v>
      </c>
      <c r="C113" s="215"/>
      <c r="D113" s="216"/>
      <c r="E113" s="259">
        <f>$E$32</f>
        <v>0</v>
      </c>
      <c r="F113" s="259"/>
      <c r="I113" s="218"/>
      <c r="J113" s="219"/>
    </row>
    <row r="114" spans="1:10" s="217" customFormat="1" ht="15">
      <c r="A114" s="213"/>
      <c r="B114" s="220" t="s">
        <v>93</v>
      </c>
      <c r="C114" s="215"/>
      <c r="D114" s="216"/>
      <c r="E114" s="259">
        <f>$E$74</f>
        <v>0</v>
      </c>
      <c r="F114" s="259"/>
      <c r="I114" s="218"/>
      <c r="J114" s="219"/>
    </row>
    <row r="115" spans="1:10" s="217" customFormat="1" ht="15">
      <c r="A115" s="213"/>
      <c r="B115" s="220" t="s">
        <v>105</v>
      </c>
      <c r="C115" s="215"/>
      <c r="D115" s="216"/>
      <c r="E115" s="259">
        <f>$E$106</f>
        <v>0</v>
      </c>
      <c r="F115" s="259"/>
      <c r="I115" s="218"/>
      <c r="J115" s="219"/>
    </row>
    <row r="116" spans="1:6" s="222" customFormat="1" ht="15">
      <c r="A116" s="221"/>
      <c r="E116" s="223"/>
      <c r="F116" s="223"/>
    </row>
    <row r="117" spans="1:6" s="222" customFormat="1" ht="15">
      <c r="A117" s="224"/>
      <c r="B117" s="225" t="s">
        <v>45</v>
      </c>
      <c r="C117" s="225"/>
      <c r="D117" s="225"/>
      <c r="E117" s="261">
        <f>SUM(E113:F116)</f>
        <v>0</v>
      </c>
      <c r="F117" s="262"/>
    </row>
    <row r="118" spans="1:6" s="175" customFormat="1" ht="15">
      <c r="A118" s="174"/>
      <c r="B118" s="175" t="s">
        <v>94</v>
      </c>
      <c r="E118" s="260">
        <f>E117*0.25</f>
        <v>0</v>
      </c>
      <c r="F118" s="260"/>
    </row>
    <row r="119" spans="1:6" s="175" customFormat="1" ht="15">
      <c r="A119" s="174"/>
      <c r="E119" s="223"/>
      <c r="F119" s="223"/>
    </row>
    <row r="120" spans="1:6" s="228" customFormat="1" ht="16.5" customHeight="1">
      <c r="A120" s="226"/>
      <c r="B120" s="227" t="s">
        <v>33</v>
      </c>
      <c r="C120" s="227"/>
      <c r="D120" s="227"/>
      <c r="E120" s="265">
        <f>SUM(E117:F118)</f>
        <v>0</v>
      </c>
      <c r="F120" s="266"/>
    </row>
    <row r="121" spans="1:6" s="175" customFormat="1" ht="15">
      <c r="A121" s="174"/>
      <c r="E121" s="229"/>
      <c r="F121" s="229"/>
    </row>
    <row r="122" spans="1:6" s="175" customFormat="1" ht="15">
      <c r="A122" s="174"/>
      <c r="E122" s="229"/>
      <c r="F122" s="229"/>
    </row>
    <row r="155" spans="1:6" s="16" customFormat="1" ht="9">
      <c r="A155" s="12"/>
      <c r="B155" s="13"/>
      <c r="C155" s="14"/>
      <c r="D155" s="20"/>
      <c r="E155" s="15"/>
      <c r="F155" s="17"/>
    </row>
    <row r="160" spans="1:6" s="41" customFormat="1" ht="15">
      <c r="A160" s="67"/>
      <c r="B160" s="71"/>
      <c r="C160" s="3"/>
      <c r="D160" s="54"/>
      <c r="E160" s="7"/>
      <c r="F160" s="8"/>
    </row>
    <row r="161" spans="1:6" s="66" customFormat="1" ht="15">
      <c r="A161" s="37"/>
      <c r="B161" s="38"/>
      <c r="C161" s="63"/>
      <c r="D161" s="64"/>
      <c r="E161" s="65"/>
      <c r="F161" s="65"/>
    </row>
    <row r="162" spans="1:6" s="66" customFormat="1" ht="15">
      <c r="A162" s="37"/>
      <c r="B162" s="38"/>
      <c r="C162" s="63"/>
      <c r="D162" s="64"/>
      <c r="E162" s="65"/>
      <c r="F162" s="65"/>
    </row>
    <row r="163" spans="1:6" s="41" customFormat="1" ht="15">
      <c r="A163" s="67"/>
      <c r="B163" s="68"/>
      <c r="C163" s="3"/>
      <c r="D163" s="54"/>
      <c r="E163" s="7"/>
      <c r="F163" s="9"/>
    </row>
    <row r="164" spans="1:6" s="42" customFormat="1" ht="15">
      <c r="A164" s="67"/>
      <c r="B164" s="69"/>
      <c r="C164" s="3"/>
      <c r="D164" s="54"/>
      <c r="E164" s="7"/>
      <c r="F164" s="9"/>
    </row>
    <row r="165" spans="1:6" s="41" customFormat="1" ht="15">
      <c r="A165" s="67"/>
      <c r="B165" s="69"/>
      <c r="C165" s="3"/>
      <c r="D165" s="54"/>
      <c r="E165" s="7"/>
      <c r="F165" s="9"/>
    </row>
    <row r="166" spans="1:6" s="41" customFormat="1" ht="17.25" customHeight="1" hidden="1">
      <c r="A166" s="67"/>
      <c r="B166" s="70"/>
      <c r="C166" s="3"/>
      <c r="D166" s="54"/>
      <c r="E166" s="7"/>
      <c r="F166" s="9"/>
    </row>
    <row r="167" spans="1:6" s="41" customFormat="1" ht="15">
      <c r="A167" s="67"/>
      <c r="B167" s="69"/>
      <c r="C167" s="3"/>
      <c r="D167" s="54"/>
      <c r="E167" s="7"/>
      <c r="F167" s="9"/>
    </row>
    <row r="168" spans="1:6" s="41" customFormat="1" ht="17.25" customHeight="1" hidden="1">
      <c r="A168" s="67"/>
      <c r="B168" s="69"/>
      <c r="C168" s="3"/>
      <c r="D168" s="54"/>
      <c r="E168" s="7"/>
      <c r="F168" s="9"/>
    </row>
    <row r="169" spans="1:6" s="66" customFormat="1" ht="15">
      <c r="A169" s="37"/>
      <c r="B169" s="38"/>
      <c r="C169" s="63"/>
      <c r="D169" s="64"/>
      <c r="E169" s="65"/>
      <c r="F169" s="65"/>
    </row>
    <row r="170" spans="1:6" s="66" customFormat="1" ht="15">
      <c r="A170" s="37"/>
      <c r="B170" s="38"/>
      <c r="C170" s="63"/>
      <c r="D170" s="64"/>
      <c r="E170" s="65"/>
      <c r="F170" s="65"/>
    </row>
    <row r="171" spans="1:6" s="41" customFormat="1" ht="15">
      <c r="A171" s="2"/>
      <c r="B171" s="4"/>
      <c r="C171" s="3"/>
      <c r="D171" s="54"/>
      <c r="E171" s="7"/>
      <c r="F171" s="8"/>
    </row>
    <row r="179" ht="15">
      <c r="F179" s="39"/>
    </row>
    <row r="180" ht="15">
      <c r="F180" s="39"/>
    </row>
    <row r="184" spans="1:6" s="1" customFormat="1" ht="12.75">
      <c r="A184" s="5"/>
      <c r="B184" s="34"/>
      <c r="C184" s="33"/>
      <c r="D184" s="53"/>
      <c r="E184" s="19"/>
      <c r="F184" s="11"/>
    </row>
    <row r="187" spans="1:6" s="42" customFormat="1" ht="15">
      <c r="A187" s="57"/>
      <c r="B187" s="58"/>
      <c r="C187" s="3"/>
      <c r="D187" s="54"/>
      <c r="E187" s="7"/>
      <c r="F187" s="8"/>
    </row>
    <row r="188" spans="1:6" s="42" customFormat="1" ht="15">
      <c r="A188" s="57"/>
      <c r="B188" s="58"/>
      <c r="C188" s="3"/>
      <c r="D188" s="54"/>
      <c r="E188" s="7"/>
      <c r="F188" s="8"/>
    </row>
    <row r="196" ht="14.25" customHeight="1"/>
    <row r="210" spans="1:6" s="1" customFormat="1" ht="12.75">
      <c r="A210" s="35"/>
      <c r="B210" s="21"/>
      <c r="C210" s="33"/>
      <c r="D210" s="53"/>
      <c r="E210" s="19"/>
      <c r="F210" s="18"/>
    </row>
    <row r="232" spans="1:6" s="82" customFormat="1" ht="15">
      <c r="A232" s="67"/>
      <c r="B232" s="69"/>
      <c r="C232" s="69"/>
      <c r="D232" s="79"/>
      <c r="E232" s="80"/>
      <c r="F232" s="81"/>
    </row>
    <row r="233" spans="1:6" s="82" customFormat="1" ht="15">
      <c r="A233" s="67"/>
      <c r="B233" s="69"/>
      <c r="C233" s="69"/>
      <c r="D233" s="79"/>
      <c r="E233" s="80"/>
      <c r="F233" s="81"/>
    </row>
    <row r="236" spans="1:6" s="1" customFormat="1" ht="15">
      <c r="A236" s="67"/>
      <c r="B236" s="69"/>
      <c r="C236" s="50"/>
      <c r="D236" s="55"/>
      <c r="E236" s="10"/>
      <c r="F236" s="6"/>
    </row>
    <row r="237" spans="1:6" s="1" customFormat="1" ht="15">
      <c r="A237" s="67"/>
      <c r="B237" s="69"/>
      <c r="C237" s="50"/>
      <c r="D237" s="55"/>
      <c r="E237" s="10"/>
      <c r="F237" s="6"/>
    </row>
    <row r="244" spans="1:6" ht="15">
      <c r="A244" s="43"/>
      <c r="B244" s="44"/>
      <c r="C244" s="51"/>
      <c r="D244" s="56"/>
      <c r="E244" s="45"/>
      <c r="F244" s="45"/>
    </row>
    <row r="246" spans="2:6" ht="15">
      <c r="B246" s="46"/>
      <c r="C246" s="72"/>
      <c r="D246" s="73"/>
      <c r="E246" s="74"/>
      <c r="F246" s="83"/>
    </row>
    <row r="247" spans="3:6" ht="15">
      <c r="C247" s="72"/>
      <c r="D247" s="73"/>
      <c r="E247" s="74"/>
      <c r="F247" s="74"/>
    </row>
    <row r="248" spans="2:6" ht="15">
      <c r="B248" s="46"/>
      <c r="C248" s="75"/>
      <c r="D248" s="73"/>
      <c r="E248" s="74"/>
      <c r="F248" s="83"/>
    </row>
    <row r="249" spans="3:6" ht="15">
      <c r="C249" s="72"/>
      <c r="D249" s="73"/>
      <c r="E249" s="74"/>
      <c r="F249" s="74"/>
    </row>
    <row r="250" spans="1:6" ht="15">
      <c r="A250" s="47"/>
      <c r="B250" s="48"/>
      <c r="C250" s="76"/>
      <c r="D250" s="77"/>
      <c r="E250" s="78"/>
      <c r="F250" s="78"/>
    </row>
    <row r="251" spans="2:6" ht="15">
      <c r="B251" s="46"/>
      <c r="C251" s="72"/>
      <c r="D251" s="73"/>
      <c r="E251" s="74"/>
      <c r="F251" s="83"/>
    </row>
  </sheetData>
  <sheetProtection password="C70A" sheet="1"/>
  <mergeCells count="12">
    <mergeCell ref="E120:F120"/>
    <mergeCell ref="E106:F106"/>
    <mergeCell ref="E113:F113"/>
    <mergeCell ref="E32:F32"/>
    <mergeCell ref="B40:F40"/>
    <mergeCell ref="E74:F74"/>
    <mergeCell ref="E114:F114"/>
    <mergeCell ref="E118:F118"/>
    <mergeCell ref="E117:F117"/>
    <mergeCell ref="B2:F2"/>
    <mergeCell ref="B3:F3"/>
    <mergeCell ref="E115:F115"/>
  </mergeCells>
  <printOptions horizontalCentered="1"/>
  <pageMargins left="0.9055118110236221" right="0.5118110236220472" top="0.9448818897637796" bottom="0.7480314960629921" header="0.31496062992125984" footer="0.31496062992125984"/>
  <pageSetup horizontalDpi="1200" verticalDpi="1200" orientation="portrait" paperSize="9" scale="98" r:id="rId2"/>
  <headerFooter>
    <oddHeader>&amp;L&amp;G&amp;R&amp;"-,Podebljano"ŽUPNA CRKVA SV. BRCKA
UNUTARNJE UREĐENJE CRKVE&amp;"-,Uobičajeno"
FAZA 2018. GODINA</oddHeader>
  </headerFooter>
  <rowBreaks count="4" manualBreakCount="4">
    <brk id="34" max="255" man="1"/>
    <brk id="75" max="5" man="1"/>
    <brk id="107" max="5" man="1"/>
    <brk id="24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Geoexpert-PROJEKT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Božidar Magdalenić</dc:creator>
  <cp:keywords/>
  <dc:description/>
  <cp:lastModifiedBy>Jasmina</cp:lastModifiedBy>
  <cp:lastPrinted>2018-08-31T14:09:16Z</cp:lastPrinted>
  <dcterms:created xsi:type="dcterms:W3CDTF">2002-09-19T19:36:44Z</dcterms:created>
  <dcterms:modified xsi:type="dcterms:W3CDTF">2018-08-31T14:12:35Z</dcterms:modified>
  <cp:category/>
  <cp:version/>
  <cp:contentType/>
  <cp:contentStatus/>
</cp:coreProperties>
</file>