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600" windowHeight="12390" activeTab="0"/>
  </bookViews>
  <sheets>
    <sheet name="Naslovnica" sheetId="1" r:id="rId1"/>
    <sheet name="Kalnik-Borje" sheetId="2" r:id="rId2"/>
    <sheet name="Kalnik-Kamešnica" sheetId="3" r:id="rId3"/>
    <sheet name="REKAPITULACIJA" sheetId="4" r:id="rId4"/>
  </sheets>
  <definedNames>
    <definedName name="_xlnm.Print_Titles" localSheetId="1">'Kalnik-Borje'!$4:$4</definedName>
  </definedNames>
  <calcPr fullCalcOnLoad="1"/>
</workbook>
</file>

<file path=xl/sharedStrings.xml><?xml version="1.0" encoding="utf-8"?>
<sst xmlns="http://schemas.openxmlformats.org/spreadsheetml/2006/main" count="322" uniqueCount="109">
  <si>
    <t>Obnova građevinskog iskolčenja osi i profila trase po potrebi putem geodetske službe. Obračun se vrši po metru dužnom obnovljene trase.</t>
  </si>
  <si>
    <t>m'</t>
  </si>
  <si>
    <t>h</t>
  </si>
  <si>
    <t>kom</t>
  </si>
  <si>
    <t>Redni
broj</t>
  </si>
  <si>
    <t>O p i s   r a d o v a</t>
  </si>
  <si>
    <t>Jedinica
mjere</t>
  </si>
  <si>
    <t>Količina radova</t>
  </si>
  <si>
    <t>Jedinična  cijena</t>
  </si>
  <si>
    <t>Ukupna cijena (kn)</t>
  </si>
  <si>
    <t>1.</t>
  </si>
  <si>
    <t>PRIPREMNI RADOVI</t>
  </si>
  <si>
    <t>1.1.</t>
  </si>
  <si>
    <t>Obračun komplet.</t>
  </si>
  <si>
    <t>1.2.</t>
  </si>
  <si>
    <t>1.3.</t>
  </si>
  <si>
    <t>1.4.</t>
  </si>
  <si>
    <t>1.5.</t>
  </si>
  <si>
    <t>1.6.</t>
  </si>
  <si>
    <t>1.7.</t>
  </si>
  <si>
    <t>UKUPNO (1. PRIPREMNI RADOVI):</t>
  </si>
  <si>
    <t>2.</t>
  </si>
  <si>
    <t>ZEMLJANI RADOVI</t>
  </si>
  <si>
    <t>2.1.</t>
  </si>
  <si>
    <t>m³</t>
  </si>
  <si>
    <t>2.2.</t>
  </si>
  <si>
    <t>m²</t>
  </si>
  <si>
    <t>2.3.</t>
  </si>
  <si>
    <t>2.4.</t>
  </si>
  <si>
    <t>2.5.</t>
  </si>
  <si>
    <t>UKUPNO (2. ZEMLJANI RADOVI):</t>
  </si>
  <si>
    <t>3.</t>
  </si>
  <si>
    <t>3.1.</t>
  </si>
  <si>
    <t>3.2.</t>
  </si>
  <si>
    <t>4.</t>
  </si>
  <si>
    <t>4.1.</t>
  </si>
  <si>
    <t>4.2.</t>
  </si>
  <si>
    <t>4.3.</t>
  </si>
  <si>
    <t>4.4.</t>
  </si>
  <si>
    <t>4.5.</t>
  </si>
  <si>
    <t>4.6.</t>
  </si>
  <si>
    <t>REKAPITULACIJA</t>
  </si>
  <si>
    <t>kn</t>
  </si>
  <si>
    <t xml:space="preserve"> UKUPNO:</t>
  </si>
  <si>
    <t>PDV - 25%</t>
  </si>
  <si>
    <t>SVEUKUPNO:</t>
  </si>
  <si>
    <t>Prijevoz strojeva sa kamionom i niskonosećom prikolicom.
BULDOZER</t>
  </si>
  <si>
    <t>Prijevoz strojeva sa kamionom i niskonosećom prikolicom.
BAGER</t>
  </si>
  <si>
    <t>Prijevoz strojeva sa kamionom i niskonosećom prikolicom.
GREDER</t>
  </si>
  <si>
    <t>Prijevoz strojeva sa kamionom i niskonosećom prikolicom.
VALJAK</t>
  </si>
  <si>
    <t>Strojni iskop panjeva D=20-50 cm posječenih stabala bagerom (i čekićem) i dozerom, te njihovo deponiranje van pojasa zemljorada. 
Obračun prema broju iskopanih panjeva.</t>
  </si>
  <si>
    <t>Strojni iskop panjeva D=50-90 cm posječenih stabala bagerom (i čekićem) i dozerom, te njihovo deponiranje van pojasa zemljorada.
Obračun prema broju iskopanih panjeva.</t>
  </si>
  <si>
    <t>Strojni iskop panjeva D=&gt;90 cm posječenih stabala bagerom (i čekićem) i dozerom, te njihovo deponiranje van pojasa zemljorada.
Obračun prema broju iskopanih panjeva.</t>
  </si>
  <si>
    <t>Zatrpavanje panjeva (iskop rova i zatrpavanje)
Obračun prema broju zatrpanih panjeva.</t>
  </si>
  <si>
    <t>Strojno krčenje šiblja i grana sa trase dozerom.
Obračun po m2.</t>
  </si>
  <si>
    <t>1.8.</t>
  </si>
  <si>
    <t>1.9.</t>
  </si>
  <si>
    <t>1.10.</t>
  </si>
  <si>
    <t>Škarpiranje pokosa iskopa na točnost 1-5 cm.
Obračun po m2 površine iskopa.</t>
  </si>
  <si>
    <t>Strojni iskop odvodnih jaraka bagerom (profilnom korpom), sa razastiranjem iskopanog materijala.
Obračun po m3 iskopa iz jaraka. (iskop do 1.5m3/m').</t>
  </si>
  <si>
    <t>Izrada nasipa (od materijala svih kategorija) sa razastiranjem i sabijanjem valjkom u slojevima do 30 cm.
Obračun po m3 izgrađenog nasipa.</t>
  </si>
  <si>
    <t>Strojno planiranje planuma da se dobije projektirani uzdužni i poprečni profil prometnice.
Obračun po m2 planuma.</t>
  </si>
  <si>
    <t>2.6.</t>
  </si>
  <si>
    <t>Valjanje planuma teškim valjkom sa pet prelaza po istoj površini uz 1/3 preklopa da se dobije jednolično sabit i uvaljan planum.
Obračun po m2 planuma.</t>
  </si>
  <si>
    <t>2.7.</t>
  </si>
  <si>
    <t>Utovar viška iskopanog materijala iz iskopa bagerom ili utovarivačem.
Obračun po m3 viška materijala iz iskopa.</t>
  </si>
  <si>
    <t>2.8.</t>
  </si>
  <si>
    <t>Prijevoz viška iskopanog materijala s trase na deponiju udaljenu do 5 km van pojasa gradnje.
Obračun po m3 viška materijala iz iskopa.</t>
  </si>
  <si>
    <t>RADOVI NA ODVODNJI</t>
  </si>
  <si>
    <t>UKUPNO  (3. RADOVI NA ODVODNJI):</t>
  </si>
  <si>
    <t>3.3.</t>
  </si>
  <si>
    <t>3.4.</t>
  </si>
  <si>
    <t>RADOVI NA KOLNIČKOJ KONSTRUKCIJI</t>
  </si>
  <si>
    <t>UKUPNO  (4. RADOVI NA KOLNIČKOJ
                          KONSTRUKCIJI):</t>
  </si>
  <si>
    <t>Nabava i utovar kamena krupnoće 0-90 mm za izgradnju gornjeg stroja kolovozne konstrukcije debljine 35 cm u sabitom stanju.
Obračun po m3 kamena u rastresitom stanju. (Koeficijent sabijanja=1.25).</t>
  </si>
  <si>
    <t>Prijevoz kamenog materijala na udaljenost 35 km.
Uvijetovani kapacitet kamiona 8m3.</t>
  </si>
  <si>
    <t>Nabava geotekstila.
Obračun po m2.</t>
  </si>
  <si>
    <t>Postavljanje geotekstila na uvaljanu posteljicu sa poprečnim preklapanjem od 0,5 m na krajevima traka, cijelom dužinom trase uključujući okretnicu i mimoilaznice.
Obračun po m2 geotekstila.</t>
  </si>
  <si>
    <t>Nabava geomreže.
Obračun po m2.</t>
  </si>
  <si>
    <t>Postavljanje geomreže na uvaljanu posteljicu i geotekstil sa poprečnim preklapanjem od 0,5 m na krajevima traka, cijelom dužinom trase uključujući okretnicu i mimoilaznice.
Obračun po m2 geomreže.</t>
  </si>
  <si>
    <t>4.7.</t>
  </si>
  <si>
    <t xml:space="preserve">Strojna izgradnja gornjeg stroja (razastiranje kamena grederom uz pripomoć radnika).
Obračun po m3. </t>
  </si>
  <si>
    <t>4.8.</t>
  </si>
  <si>
    <t>Valjanje kamenog materijala statičkim ili vibro valjkom na potrebnu zbijenost.
Obračun po m3 uvaljanog kamena.</t>
  </si>
  <si>
    <t>2.9.</t>
  </si>
  <si>
    <t>2.10.</t>
  </si>
  <si>
    <t>Strojni iskop u materijalu A kategorije (tvrda stijena, potpuno razbijanje stijene čekićem) sa guranjem u nasip ili deponiju do 40 m. Obračun po m3 iskopanog materijala.
Ukupna količina iskopa umanjena za količinu iskopa bagerskih jaraka.</t>
  </si>
  <si>
    <t>Strojni iskop u materijalu B kategorije (djelomično razbijanje stijene čekićem) sa guranjem u nasip ili deponiju do 40 m. Obračun po m3 iskopanog materijala.
Ukupna količina iskopa umanjena za količinu iskopa bagerskih jaraka.</t>
  </si>
  <si>
    <t>Strojni iskop u materijalu C kategorije sa guranjem u nasip ili deponiju do 40 m. Obračun po m3 iskopanog materijala.
Ukupna količina iskopa umanjena za količinu iskopa bagerskih jaraka.</t>
  </si>
  <si>
    <t>Projekt je sufinanciran iz Programa ruralnog razvoja Republike Hrvatske za razdoblje 2014. – 2020. - Podmjere 4.3. „Potpora za ulaganja u infrastrukturu vezano uz razvoj, modernizaciju i prilagodbu poljoprivrede i šumarstva“ - provedba tipa operacije 4.3.3 „Ulaganje u šumsku infrastrukturu“</t>
  </si>
  <si>
    <r>
      <t xml:space="preserve">Nabava </t>
    </r>
    <r>
      <rPr>
        <sz val="11"/>
        <rFont val="Arial"/>
        <family val="2"/>
      </rPr>
      <t xml:space="preserve">i ugradnja </t>
    </r>
    <r>
      <rPr>
        <sz val="11"/>
        <rFont val="Arial"/>
        <family val="2"/>
      </rPr>
      <t xml:space="preserve">plastičnih rebrastih (PEHD) cijevi, ili jednakovrijedno, za prelazak uzdužnih odvodnih jaraka na privatne parcele. </t>
    </r>
    <r>
      <rPr>
        <sz val="11"/>
        <rFont val="Arial"/>
        <family val="2"/>
      </rPr>
      <t>Karakteristike jednakovrijednosti:  
- unutarnji promjer cijevi 400 mm
- tjemena nosivost cijevi (SN8 kN/m²). Ponuditelj nudi:_________________________
Ukupna duljina cijevi 6 m/kom.</t>
    </r>
  </si>
  <si>
    <r>
      <t xml:space="preserve">Ugradnja rebrastih plastičnih (PEHD) cijevi ili jednakovrijedno, sa svim predradnjama, iskopima i sabijanjima. </t>
    </r>
    <r>
      <rPr>
        <sz val="11"/>
        <rFont val="Arial"/>
        <family val="2"/>
      </rPr>
      <t xml:space="preserve">Karakteristike jednakovrijednosti:                          </t>
    </r>
    <r>
      <rPr>
        <sz val="11"/>
        <rFont val="Arial"/>
        <family val="2"/>
      </rPr>
      <t xml:space="preserve">                    
</t>
    </r>
    <r>
      <rPr>
        <sz val="11"/>
        <rFont val="Arial"/>
        <family val="2"/>
      </rPr>
      <t>- unutarnji promjer cijevi 600 mm
- tjemena nosivost cijevi (SN8 kN/m²).
Ukupna duljina cijevi 6 m/kom.</t>
    </r>
    <r>
      <rPr>
        <sz val="11"/>
        <rFont val="Arial"/>
        <family val="2"/>
      </rPr>
      <t xml:space="preserve">
Obračun po komadu ugrađene cijevi.</t>
    </r>
  </si>
  <si>
    <r>
      <t>Izgradnja čeonih zidova od armiranog betona (prema skici u projektu).
I</t>
    </r>
    <r>
      <rPr>
        <sz val="11"/>
        <rFont val="Arial"/>
        <family val="2"/>
      </rPr>
      <t xml:space="preserve">zgradnja za plastične rebraste (PEHD) cijevi ili jednakovrijedno, unutarnjeg promjera 600 mm, </t>
    </r>
    <r>
      <rPr>
        <sz val="11"/>
        <rFont val="Arial"/>
        <family val="2"/>
      </rPr>
      <t xml:space="preserve">odnosi se na dopremu materijala, armiranje, izvođenje opšava i ugradnja betona </t>
    </r>
    <r>
      <rPr>
        <sz val="11"/>
        <rFont val="Arial"/>
        <family val="2"/>
      </rPr>
      <t>C 16/20</t>
    </r>
    <r>
      <rPr>
        <sz val="11"/>
        <rFont val="Arial"/>
        <family val="2"/>
      </rPr>
      <t xml:space="preserve"> te njegu betona. Cijena se odnosi na oba čeona zida za propust.</t>
    </r>
  </si>
  <si>
    <r>
      <t>Nabava plastičnih rebrastih (PEHD) cijevi ili jednakovrijedno</t>
    </r>
    <r>
      <rPr>
        <sz val="11"/>
        <rFont val="Arial"/>
        <family val="2"/>
      </rPr>
      <t xml:space="preserve">.Karakteristike jednakovrijednosti:                 </t>
    </r>
    <r>
      <rPr>
        <sz val="11"/>
        <rFont val="Arial"/>
        <family val="2"/>
      </rPr>
      <t xml:space="preserve">                               
</t>
    </r>
    <r>
      <rPr>
        <sz val="11"/>
        <rFont val="Arial"/>
        <family val="2"/>
      </rPr>
      <t xml:space="preserve">- unutarnji promjer cijevi 600 mm
- tjemena nosivost cijevi (SN8 kN/m²).Ponuditelj nudi:___________________ </t>
    </r>
    <r>
      <rPr>
        <sz val="11"/>
        <rFont val="Arial"/>
        <family val="2"/>
      </rPr>
      <t xml:space="preserve">
</t>
    </r>
    <r>
      <rPr>
        <sz val="11"/>
        <rFont val="Arial"/>
        <family val="2"/>
      </rPr>
      <t>Ukupna d</t>
    </r>
    <r>
      <rPr>
        <sz val="11"/>
        <rFont val="Arial"/>
        <family val="2"/>
      </rPr>
      <t>uljina cijevi 6 m.</t>
    </r>
  </si>
  <si>
    <t>Nabava i ugradnja plastičnih rebrastih (PEHD) cijevi, ili jednakovrijedno, za prelazak uzdužnih odvodnih jaraka na privatne parcele. Karakteristike jednakovrijednosti:  
- unutarnji promjer cijevi 400 mm
- tjemena nosivost cijevi (SN8 kN/m²). Ponuditelj nudi:_________________________
Ukupna duljina cijevi 6 m.</t>
  </si>
  <si>
    <r>
      <t>Ugradnja rebrastih plastičnih (PEHD) cijevi ili jednakovrijedno, sa svim predradnjama, iskopima i sabijanjima.</t>
    </r>
    <r>
      <rPr>
        <sz val="11"/>
        <rFont val="Arial"/>
        <family val="2"/>
      </rPr>
      <t xml:space="preserve"> Karakteristike jednakovrijednosti:                     </t>
    </r>
    <r>
      <rPr>
        <sz val="11"/>
        <rFont val="Arial"/>
        <family val="2"/>
      </rPr>
      <t xml:space="preserve">                         
</t>
    </r>
    <r>
      <rPr>
        <sz val="11"/>
        <rFont val="Arial"/>
        <family val="2"/>
      </rPr>
      <t>- unutarnji promjer cijevi 600 mm
- tjemena nosivost cijevi (SN8 kN/m²).
Ukupna duljina cijevi 6 m.</t>
    </r>
    <r>
      <rPr>
        <sz val="11"/>
        <rFont val="Arial"/>
        <family val="2"/>
      </rPr>
      <t xml:space="preserve">
Obračun po komadu ugrađene cijevi.</t>
    </r>
  </si>
  <si>
    <r>
      <t xml:space="preserve">Izgradnja čeonih zidova od armiranog betona (prema skici u projektu).
Izgradnja za plastične rebraste (PEHD) cijevi ili jednakovrijedno, unutarnjeg promjera 600 mm, odnosi se na dopremu materijala, armiranje, izvođenje opšava i ugradnja betona </t>
    </r>
    <r>
      <rPr>
        <sz val="11"/>
        <rFont val="Arial"/>
        <family val="2"/>
      </rPr>
      <t>C 16/20, t</t>
    </r>
    <r>
      <rPr>
        <sz val="11"/>
        <rFont val="Arial"/>
        <family val="2"/>
      </rPr>
      <t>e njegu betona. Cijena se odnosi na oba čeona zida za propust.</t>
    </r>
  </si>
  <si>
    <t>A) Troškovnik: Rekonstrukcija traktorskog puta u šumsku cestu KALNIK-BORJE</t>
  </si>
  <si>
    <t>B) Troškovnik: Rekonstrukcija traktorskog puta u šumsku cestu KALNIK-KAMEŠNICA</t>
  </si>
  <si>
    <t xml:space="preserve">ZEMLJANI RADOVI </t>
  </si>
  <si>
    <t xml:space="preserve">RADOVI NA ODVODNJI </t>
  </si>
  <si>
    <t>A)</t>
  </si>
  <si>
    <t>B)</t>
  </si>
  <si>
    <t>SVEUKUPNA REKAPITULACIJA RADOVA  A+B</t>
  </si>
  <si>
    <r>
      <t xml:space="preserve">TROŠKOVNIK RADOVA      </t>
    </r>
    <r>
      <rPr>
        <b/>
        <sz val="12"/>
        <color indexed="8"/>
        <rFont val="Calibri"/>
        <family val="2"/>
      </rPr>
      <t xml:space="preserve">                                                                                                    Rekonstrukcija traktorskog puta u šumsku cestu                                           A)KALNIK-BORJE i B)KALNIK-KAMEŠNICA</t>
    </r>
  </si>
  <si>
    <t>Rekapitulacija rekonstrukcije traktorskog puta u šumsku cestu A)KALNIK-BORJE i B)KALNIK-KAMEŠNICA</t>
  </si>
  <si>
    <t>R.Br.</t>
  </si>
  <si>
    <t>UKUPNO  (4. RADOVI NA KOLNIČKOJ KONSTRUKCIJI):</t>
  </si>
  <si>
    <r>
      <t xml:space="preserve">Nabava plastičnih rebrastih (PEHD) cijevi ili jednakovrijedno.                                                         </t>
    </r>
    <r>
      <rPr>
        <sz val="11"/>
        <rFont val="Arial"/>
        <family val="2"/>
      </rPr>
      <t>Karakteristike jednakovrijednosti:                                                
- unutarnji promjer cijevi 600 mm
- tjemena nosivost cijevi (SN8 kN/m²).  Ponuditelj nudi: ____________________________________________________________________________
Ukupna duljina cijevi 6 m/ kom</t>
    </r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</si>
</sst>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;\-#,##0.00;&quot;&quot;"/>
  </numFmts>
  <fonts count="49"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12"/>
      <color indexed="8"/>
      <name val="Calibri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8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/>
      <right/>
      <top style="double"/>
      <bottom style="double"/>
    </border>
    <border>
      <left/>
      <right/>
      <top style="double"/>
      <bottom/>
    </border>
    <border>
      <left style="thin"/>
      <right style="double"/>
      <top style="double"/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 style="double"/>
      <bottom style="double"/>
    </border>
    <border>
      <left/>
      <right style="thick"/>
      <top style="double"/>
      <bottom style="double"/>
    </border>
    <border>
      <left style="thick"/>
      <right/>
      <top style="double"/>
      <bottom/>
    </border>
    <border>
      <left/>
      <right style="thick"/>
      <top style="double"/>
      <bottom/>
    </border>
    <border>
      <left style="thick"/>
      <right/>
      <top style="double"/>
      <bottom style="thick"/>
    </border>
    <border>
      <left/>
      <right/>
      <top style="double"/>
      <bottom style="thick"/>
    </border>
    <border>
      <left/>
      <right style="thick"/>
      <top style="double"/>
      <bottom style="thick"/>
    </border>
    <border>
      <left style="thick"/>
      <right/>
      <top>
        <color indexed="63"/>
      </top>
      <bottom style="double"/>
    </border>
    <border>
      <left/>
      <right/>
      <top>
        <color indexed="63"/>
      </top>
      <bottom style="double"/>
    </border>
    <border>
      <left/>
      <right style="thick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5" fillId="0" borderId="0" xfId="0" applyFont="1" applyAlignment="1">
      <alignment horizontal="center"/>
    </xf>
    <xf numFmtId="0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center" shrinkToFit="1"/>
    </xf>
    <xf numFmtId="4" fontId="5" fillId="0" borderId="0" xfId="0" applyNumberFormat="1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 shrinkToFit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justify" vertical="center"/>
    </xf>
    <xf numFmtId="4" fontId="4" fillId="33" borderId="12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right" shrinkToFi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 applyAlignment="1">
      <alignment horizontal="center" wrapText="1"/>
    </xf>
    <xf numFmtId="0" fontId="7" fillId="0" borderId="0" xfId="50" applyFont="1">
      <alignment/>
      <protection/>
    </xf>
    <xf numFmtId="0" fontId="7" fillId="0" borderId="0" xfId="50" applyFont="1" applyAlignment="1">
      <alignment/>
      <protection/>
    </xf>
    <xf numFmtId="166" fontId="5" fillId="0" borderId="0" xfId="50" applyNumberFormat="1" applyFont="1">
      <alignment/>
      <protection/>
    </xf>
    <xf numFmtId="0" fontId="5" fillId="0" borderId="0" xfId="50" applyFont="1">
      <alignment/>
      <protection/>
    </xf>
    <xf numFmtId="0" fontId="3" fillId="0" borderId="0" xfId="50" applyFont="1" applyAlignment="1">
      <alignment/>
      <protection/>
    </xf>
    <xf numFmtId="0" fontId="3" fillId="0" borderId="0" xfId="50" applyFont="1">
      <alignment/>
      <protection/>
    </xf>
    <xf numFmtId="4" fontId="5" fillId="0" borderId="0" xfId="0" applyNumberFormat="1" applyFont="1" applyAlignment="1">
      <alignment horizontal="center" shrinkToFit="1"/>
    </xf>
    <xf numFmtId="4" fontId="5" fillId="0" borderId="0" xfId="0" applyNumberFormat="1" applyFont="1" applyAlignment="1">
      <alignment horizontal="right" shrinkToFit="1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right" shrinkToFit="1"/>
    </xf>
    <xf numFmtId="4" fontId="5" fillId="0" borderId="0" xfId="0" applyNumberFormat="1" applyFont="1" applyFill="1" applyBorder="1" applyAlignment="1">
      <alignment horizontal="right" shrinkToFit="1"/>
    </xf>
    <xf numFmtId="0" fontId="6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4" fontId="6" fillId="0" borderId="13" xfId="0" applyNumberFormat="1" applyFont="1" applyBorder="1" applyAlignment="1">
      <alignment horizontal="center" shrinkToFit="1"/>
    </xf>
    <xf numFmtId="4" fontId="6" fillId="0" borderId="13" xfId="0" applyNumberFormat="1" applyFont="1" applyBorder="1" applyAlignment="1">
      <alignment horizontal="right" shrinkToFit="1"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4" fontId="6" fillId="0" borderId="0" xfId="0" applyNumberFormat="1" applyFont="1" applyBorder="1" applyAlignment="1">
      <alignment horizontal="center" shrinkToFit="1"/>
    </xf>
    <xf numFmtId="4" fontId="6" fillId="0" borderId="0" xfId="0" applyNumberFormat="1" applyFont="1" applyBorder="1" applyAlignment="1">
      <alignment horizontal="right" shrinkToFit="1"/>
    </xf>
    <xf numFmtId="0" fontId="8" fillId="0" borderId="0" xfId="0" applyFont="1" applyBorder="1" applyAlignment="1">
      <alignment/>
    </xf>
    <xf numFmtId="0" fontId="4" fillId="33" borderId="0" xfId="0" applyNumberFormat="1" applyFont="1" applyFill="1" applyBorder="1" applyAlignment="1">
      <alignment vertical="center"/>
    </xf>
    <xf numFmtId="0" fontId="4" fillId="33" borderId="0" xfId="0" applyNumberFormat="1" applyFont="1" applyFill="1" applyBorder="1" applyAlignment="1">
      <alignment horizontal="center"/>
    </xf>
    <xf numFmtId="4" fontId="4" fillId="33" borderId="0" xfId="0" applyNumberFormat="1" applyFont="1" applyFill="1" applyBorder="1" applyAlignment="1">
      <alignment vertical="center" shrinkToFit="1"/>
    </xf>
    <xf numFmtId="4" fontId="4" fillId="0" borderId="0" xfId="0" applyNumberFormat="1" applyFont="1" applyBorder="1" applyAlignment="1">
      <alignment horizontal="center" shrinkToFit="1"/>
    </xf>
    <xf numFmtId="4" fontId="4" fillId="0" borderId="0" xfId="0" applyNumberFormat="1" applyFont="1" applyBorder="1" applyAlignment="1">
      <alignment horizontal="right" shrinkToFit="1"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Fill="1" applyBorder="1" applyAlignment="1">
      <alignment horizontal="center" shrinkToFit="1"/>
    </xf>
    <xf numFmtId="0" fontId="6" fillId="0" borderId="0" xfId="0" applyFont="1" applyFill="1" applyBorder="1" applyAlignment="1">
      <alignment horizontal="justify" vertical="center"/>
    </xf>
    <xf numFmtId="4" fontId="4" fillId="0" borderId="0" xfId="0" applyNumberFormat="1" applyFont="1" applyFill="1" applyBorder="1" applyAlignment="1">
      <alignment horizontal="center" shrinkToFit="1"/>
    </xf>
    <xf numFmtId="0" fontId="4" fillId="0" borderId="0" xfId="0" applyNumberFormat="1" applyFont="1" applyFill="1" applyBorder="1" applyAlignment="1">
      <alignment vertical="center"/>
    </xf>
    <xf numFmtId="4" fontId="4" fillId="33" borderId="0" xfId="0" applyNumberFormat="1" applyFont="1" applyFill="1" applyBorder="1" applyAlignment="1">
      <alignment vertical="center" wrapText="1"/>
    </xf>
    <xf numFmtId="4" fontId="4" fillId="33" borderId="0" xfId="0" applyNumberFormat="1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right" shrinkToFit="1"/>
    </xf>
    <xf numFmtId="0" fontId="6" fillId="0" borderId="0" xfId="0" applyFont="1" applyFill="1" applyBorder="1" applyAlignment="1">
      <alignment horizontal="left" vertical="center"/>
    </xf>
    <xf numFmtId="4" fontId="9" fillId="0" borderId="0" xfId="0" applyNumberFormat="1" applyFont="1" applyBorder="1" applyAlignment="1">
      <alignment horizontal="center" shrinkToFit="1"/>
    </xf>
    <xf numFmtId="4" fontId="4" fillId="33" borderId="12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justify" vertical="center"/>
    </xf>
    <xf numFmtId="0" fontId="6" fillId="0" borderId="13" xfId="0" applyFont="1" applyBorder="1" applyAlignment="1">
      <alignment horizontal="center"/>
    </xf>
    <xf numFmtId="4" fontId="1" fillId="0" borderId="11" xfId="0" applyNumberFormat="1" applyFont="1" applyBorder="1" applyAlignment="1">
      <alignment horizontal="center" vertical="center" wrapText="1" shrinkToFi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justify" vertical="center"/>
    </xf>
    <xf numFmtId="0" fontId="0" fillId="0" borderId="0" xfId="0" applyFont="1" applyBorder="1" applyAlignment="1">
      <alignment/>
    </xf>
    <xf numFmtId="16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justify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justify" vertical="center" wrapText="1"/>
    </xf>
    <xf numFmtId="0" fontId="2" fillId="0" borderId="0" xfId="0" applyNumberFormat="1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shrinkToFit="1"/>
    </xf>
    <xf numFmtId="0" fontId="4" fillId="0" borderId="15" xfId="0" applyNumberFormat="1" applyFont="1" applyFill="1" applyBorder="1" applyAlignment="1">
      <alignment vertical="center"/>
    </xf>
    <xf numFmtId="0" fontId="4" fillId="0" borderId="16" xfId="0" applyNumberFormat="1" applyFont="1" applyFill="1" applyBorder="1" applyAlignment="1">
      <alignment vertical="center"/>
    </xf>
    <xf numFmtId="0" fontId="4" fillId="0" borderId="16" xfId="0" applyNumberFormat="1" applyFont="1" applyFill="1" applyBorder="1" applyAlignment="1">
      <alignment horizontal="center"/>
    </xf>
    <xf numFmtId="4" fontId="4" fillId="0" borderId="16" xfId="0" applyNumberFormat="1" applyFont="1" applyFill="1" applyBorder="1" applyAlignment="1">
      <alignment vertical="center" shrinkToFit="1"/>
    </xf>
    <xf numFmtId="4" fontId="4" fillId="0" borderId="17" xfId="0" applyNumberFormat="1" applyFont="1" applyFill="1" applyBorder="1" applyAlignment="1">
      <alignment vertical="center" shrinkToFit="1"/>
    </xf>
    <xf numFmtId="0" fontId="6" fillId="0" borderId="18" xfId="0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top"/>
    </xf>
    <xf numFmtId="4" fontId="6" fillId="0" borderId="19" xfId="0" applyNumberFormat="1" applyFont="1" applyFill="1" applyBorder="1" applyAlignment="1">
      <alignment/>
    </xf>
    <xf numFmtId="4" fontId="4" fillId="33" borderId="20" xfId="0" applyNumberFormat="1" applyFont="1" applyFill="1" applyBorder="1" applyAlignment="1">
      <alignment vertical="center" wrapText="1"/>
    </xf>
    <xf numFmtId="4" fontId="4" fillId="33" borderId="21" xfId="0" applyNumberFormat="1" applyFont="1" applyFill="1" applyBorder="1" applyAlignment="1">
      <alignment vertical="center" wrapText="1"/>
    </xf>
    <xf numFmtId="0" fontId="6" fillId="0" borderId="22" xfId="0" applyFont="1" applyBorder="1" applyAlignment="1">
      <alignment horizontal="center" vertical="center"/>
    </xf>
    <xf numFmtId="4" fontId="6" fillId="0" borderId="23" xfId="0" applyNumberFormat="1" applyFont="1" applyBorder="1" applyAlignment="1">
      <alignment horizontal="right" shrinkToFit="1"/>
    </xf>
    <xf numFmtId="0" fontId="6" fillId="0" borderId="18" xfId="0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right" shrinkToFit="1"/>
    </xf>
    <xf numFmtId="4" fontId="4" fillId="33" borderId="24" xfId="0" applyNumberFormat="1" applyFont="1" applyFill="1" applyBorder="1" applyAlignment="1">
      <alignment vertical="center" wrapText="1"/>
    </xf>
    <xf numFmtId="4" fontId="4" fillId="33" borderId="25" xfId="0" applyNumberFormat="1" applyFont="1" applyFill="1" applyBorder="1" applyAlignment="1">
      <alignment vertical="center" wrapText="1"/>
    </xf>
    <xf numFmtId="4" fontId="4" fillId="33" borderId="25" xfId="0" applyNumberFormat="1" applyFont="1" applyFill="1" applyBorder="1" applyAlignment="1">
      <alignment horizontal="center" vertical="center" wrapText="1"/>
    </xf>
    <xf numFmtId="4" fontId="4" fillId="33" borderId="26" xfId="0" applyNumberFormat="1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horizontal="center" shrinkToFit="1"/>
    </xf>
    <xf numFmtId="4" fontId="4" fillId="33" borderId="27" xfId="0" applyNumberFormat="1" applyFont="1" applyFill="1" applyBorder="1" applyAlignment="1">
      <alignment vertical="center" wrapText="1"/>
    </xf>
    <xf numFmtId="4" fontId="4" fillId="33" borderId="28" xfId="0" applyNumberFormat="1" applyFont="1" applyFill="1" applyBorder="1" applyAlignment="1">
      <alignment vertical="center" wrapText="1"/>
    </xf>
    <xf numFmtId="4" fontId="4" fillId="33" borderId="28" xfId="0" applyNumberFormat="1" applyFont="1" applyFill="1" applyBorder="1" applyAlignment="1">
      <alignment horizontal="center" vertical="center" wrapText="1"/>
    </xf>
    <xf numFmtId="4" fontId="4" fillId="33" borderId="29" xfId="0" applyNumberFormat="1" applyFont="1" applyFill="1" applyBorder="1" applyAlignment="1">
      <alignment vertical="center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3" fillId="0" borderId="32" xfId="0" applyFont="1" applyBorder="1" applyAlignment="1">
      <alignment/>
    </xf>
    <xf numFmtId="0" fontId="13" fillId="0" borderId="30" xfId="0" applyFont="1" applyBorder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0" fillId="0" borderId="33" xfId="0" applyBorder="1" applyAlignment="1">
      <alignment vertical="top"/>
    </xf>
    <xf numFmtId="0" fontId="0" fillId="0" borderId="33" xfId="0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34" xfId="0" applyFont="1" applyBorder="1" applyAlignment="1">
      <alignment horizontal="justify" vertical="center"/>
    </xf>
    <xf numFmtId="0" fontId="0" fillId="0" borderId="34" xfId="0" applyBorder="1" applyAlignment="1">
      <alignment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_Motel Jezevo_troskovnik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0</xdr:row>
      <xdr:rowOff>28575</xdr:rowOff>
    </xdr:from>
    <xdr:to>
      <xdr:col>7</xdr:col>
      <xdr:colOff>847725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8575"/>
          <a:ext cx="46386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23</xdr:row>
      <xdr:rowOff>57150</xdr:rowOff>
    </xdr:from>
    <xdr:to>
      <xdr:col>7</xdr:col>
      <xdr:colOff>533400</xdr:colOff>
      <xdr:row>31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4981575"/>
          <a:ext cx="473392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32</xdr:row>
      <xdr:rowOff>142875</xdr:rowOff>
    </xdr:from>
    <xdr:to>
      <xdr:col>5</xdr:col>
      <xdr:colOff>419100</xdr:colOff>
      <xdr:row>32</xdr:row>
      <xdr:rowOff>923925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6781800"/>
          <a:ext cx="3419475" cy="781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133350</xdr:colOff>
      <xdr:row>32</xdr:row>
      <xdr:rowOff>9525</xdr:rowOff>
    </xdr:from>
    <xdr:to>
      <xdr:col>7</xdr:col>
      <xdr:colOff>419100</xdr:colOff>
      <xdr:row>32</xdr:row>
      <xdr:rowOff>561975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90950" y="6648450"/>
          <a:ext cx="895350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161925</xdr:colOff>
      <xdr:row>32</xdr:row>
      <xdr:rowOff>561975</xdr:rowOff>
    </xdr:from>
    <xdr:to>
      <xdr:col>7</xdr:col>
      <xdr:colOff>419100</xdr:colOff>
      <xdr:row>32</xdr:row>
      <xdr:rowOff>1114425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9525" y="7200900"/>
          <a:ext cx="8667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352425</xdr:colOff>
      <xdr:row>18</xdr:row>
      <xdr:rowOff>133350</xdr:rowOff>
    </xdr:from>
    <xdr:to>
      <xdr:col>5</xdr:col>
      <xdr:colOff>581025</xdr:colOff>
      <xdr:row>23</xdr:row>
      <xdr:rowOff>133350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2425" y="4105275"/>
          <a:ext cx="32766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H34"/>
  <sheetViews>
    <sheetView tabSelected="1" zoomScalePageLayoutView="0" workbookViewId="0" topLeftCell="A22">
      <selection activeCell="B11" sqref="B11:H12"/>
    </sheetView>
  </sheetViews>
  <sheetFormatPr defaultColWidth="9.140625" defaultRowHeight="15"/>
  <cols>
    <col min="8" max="8" width="17.57421875" style="0" customWidth="1"/>
  </cols>
  <sheetData>
    <row r="11" spans="2:8" ht="15">
      <c r="B11" s="117" t="s">
        <v>104</v>
      </c>
      <c r="C11" s="118"/>
      <c r="D11" s="118"/>
      <c r="E11" s="118"/>
      <c r="F11" s="118"/>
      <c r="G11" s="118"/>
      <c r="H11" s="118"/>
    </row>
    <row r="12" spans="2:8" ht="50.25" customHeight="1">
      <c r="B12" s="118"/>
      <c r="C12" s="118"/>
      <c r="D12" s="118"/>
      <c r="E12" s="118"/>
      <c r="F12" s="118"/>
      <c r="G12" s="118"/>
      <c r="H12" s="118"/>
    </row>
    <row r="17" spans="2:8" ht="15">
      <c r="B17" s="117"/>
      <c r="C17" s="118"/>
      <c r="D17" s="118"/>
      <c r="E17" s="118"/>
      <c r="F17" s="118"/>
      <c r="G17" s="118"/>
      <c r="H17" s="118"/>
    </row>
    <row r="18" spans="2:8" ht="22.5" customHeight="1">
      <c r="B18" s="118"/>
      <c r="C18" s="118"/>
      <c r="D18" s="118"/>
      <c r="E18" s="118"/>
      <c r="F18" s="118"/>
      <c r="G18" s="118"/>
      <c r="H18" s="118"/>
    </row>
    <row r="33" spans="1:8" ht="96.75" customHeight="1">
      <c r="A33" s="119"/>
      <c r="B33" s="119"/>
      <c r="C33" s="119"/>
      <c r="D33" s="119"/>
      <c r="E33" s="119"/>
      <c r="F33" s="119"/>
      <c r="G33" s="119"/>
      <c r="H33" s="119"/>
    </row>
    <row r="34" spans="1:8" ht="96.75" customHeight="1">
      <c r="A34" s="120" t="s">
        <v>89</v>
      </c>
      <c r="B34" s="120"/>
      <c r="C34" s="120"/>
      <c r="D34" s="120"/>
      <c r="E34" s="120"/>
      <c r="F34" s="120"/>
      <c r="G34" s="120"/>
      <c r="H34" s="120"/>
    </row>
  </sheetData>
  <sheetProtection password="CE88" sheet="1" objects="1" scenarios="1"/>
  <mergeCells count="4">
    <mergeCell ref="B17:H18"/>
    <mergeCell ref="A33:H33"/>
    <mergeCell ref="A34:H34"/>
    <mergeCell ref="B11:H1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32"/>
  <sheetViews>
    <sheetView view="pageBreakPreview" zoomScaleSheetLayoutView="100" zoomScalePageLayoutView="0" workbookViewId="0" topLeftCell="A103">
      <selection activeCell="J128" sqref="J128"/>
    </sheetView>
  </sheetViews>
  <sheetFormatPr defaultColWidth="9.140625" defaultRowHeight="15"/>
  <cols>
    <col min="1" max="1" width="2.57421875" style="0" customWidth="1"/>
    <col min="2" max="2" width="6.421875" style="3" customWidth="1"/>
    <col min="3" max="3" width="44.140625" style="4" customWidth="1"/>
    <col min="4" max="4" width="9.00390625" style="5" customWidth="1"/>
    <col min="5" max="5" width="10.8515625" style="28" customWidth="1"/>
    <col min="6" max="6" width="11.140625" style="28" customWidth="1"/>
    <col min="7" max="7" width="15.421875" style="29" customWidth="1"/>
    <col min="8" max="8" width="8.8515625" style="0" customWidth="1"/>
  </cols>
  <sheetData>
    <row r="2" spans="3:6" ht="51" customHeight="1">
      <c r="C2" s="121" t="s">
        <v>97</v>
      </c>
      <c r="D2" s="122"/>
      <c r="E2" s="122"/>
      <c r="F2" s="122"/>
    </row>
    <row r="3" ht="15.75" thickBot="1"/>
    <row r="4" spans="2:7" ht="27" thickBot="1" thickTop="1">
      <c r="B4" s="1" t="s">
        <v>4</v>
      </c>
      <c r="C4" s="2" t="s">
        <v>5</v>
      </c>
      <c r="D4" s="2" t="s">
        <v>6</v>
      </c>
      <c r="E4" s="70" t="s">
        <v>7</v>
      </c>
      <c r="F4" s="71" t="s">
        <v>8</v>
      </c>
      <c r="G4" s="72" t="s">
        <v>9</v>
      </c>
    </row>
    <row r="5" spans="2:7" s="38" customFormat="1" ht="16.5" thickTop="1">
      <c r="B5" s="33"/>
      <c r="C5" s="34"/>
      <c r="D5" s="35"/>
      <c r="E5" s="36"/>
      <c r="F5" s="36"/>
      <c r="G5" s="37"/>
    </row>
    <row r="6" spans="2:7" s="44" customFormat="1" ht="15.75">
      <c r="B6" s="39"/>
      <c r="C6" s="40"/>
      <c r="D6" s="41"/>
      <c r="E6" s="42"/>
      <c r="F6" s="42"/>
      <c r="G6" s="43"/>
    </row>
    <row r="7" spans="2:7" s="44" customFormat="1" ht="15.75">
      <c r="B7" s="45" t="s">
        <v>10</v>
      </c>
      <c r="C7" s="45" t="s">
        <v>11</v>
      </c>
      <c r="D7" s="46"/>
      <c r="E7" s="47"/>
      <c r="F7" s="48"/>
      <c r="G7" s="49"/>
    </row>
    <row r="8" spans="2:7" s="44" customFormat="1" ht="15.75">
      <c r="B8" s="13"/>
      <c r="C8" s="14"/>
      <c r="D8" s="50"/>
      <c r="E8" s="42"/>
      <c r="F8" s="42"/>
      <c r="G8" s="43"/>
    </row>
    <row r="9" spans="1:8" s="78" customFormat="1" ht="57">
      <c r="A9" s="75"/>
      <c r="B9" s="76" t="s">
        <v>12</v>
      </c>
      <c r="C9" s="77" t="s">
        <v>0</v>
      </c>
      <c r="D9" s="9"/>
      <c r="E9" s="8"/>
      <c r="F9" s="8"/>
      <c r="G9" s="32"/>
      <c r="H9" s="75"/>
    </row>
    <row r="10" spans="1:8" s="78" customFormat="1" ht="15">
      <c r="A10" s="75"/>
      <c r="B10" s="76"/>
      <c r="C10" s="77"/>
      <c r="D10" s="9" t="s">
        <v>1</v>
      </c>
      <c r="E10" s="8">
        <v>2113.52</v>
      </c>
      <c r="F10" s="8"/>
      <c r="G10" s="32">
        <f>ROUND(F10*E10,2)</f>
        <v>0</v>
      </c>
      <c r="H10" s="75"/>
    </row>
    <row r="11" spans="1:8" s="78" customFormat="1" ht="15">
      <c r="A11" s="75"/>
      <c r="B11" s="76"/>
      <c r="C11" s="77"/>
      <c r="D11" s="9"/>
      <c r="E11" s="8"/>
      <c r="F11" s="8"/>
      <c r="G11" s="32"/>
      <c r="H11" s="75"/>
    </row>
    <row r="12" spans="1:8" s="78" customFormat="1" ht="42.75">
      <c r="A12" s="75"/>
      <c r="B12" s="79" t="s">
        <v>14</v>
      </c>
      <c r="C12" s="80" t="s">
        <v>46</v>
      </c>
      <c r="D12" s="9"/>
      <c r="E12" s="8"/>
      <c r="F12" s="8"/>
      <c r="G12" s="32"/>
      <c r="H12" s="75"/>
    </row>
    <row r="13" spans="1:8" s="78" customFormat="1" ht="15">
      <c r="A13" s="75"/>
      <c r="B13" s="76"/>
      <c r="C13" s="77" t="s">
        <v>13</v>
      </c>
      <c r="D13" s="9" t="s">
        <v>2</v>
      </c>
      <c r="E13" s="8">
        <v>8</v>
      </c>
      <c r="F13" s="8"/>
      <c r="G13" s="32">
        <f>ROUND(F13*E13,2)</f>
        <v>0</v>
      </c>
      <c r="H13" s="75"/>
    </row>
    <row r="14" spans="1:8" s="78" customFormat="1" ht="15">
      <c r="A14" s="75"/>
      <c r="B14" s="76"/>
      <c r="C14" s="77"/>
      <c r="D14" s="9"/>
      <c r="E14" s="8"/>
      <c r="F14" s="8"/>
      <c r="G14" s="32"/>
      <c r="H14" s="75"/>
    </row>
    <row r="15" spans="1:8" s="78" customFormat="1" ht="42.75">
      <c r="A15" s="75"/>
      <c r="B15" s="76" t="s">
        <v>15</v>
      </c>
      <c r="C15" s="80" t="s">
        <v>47</v>
      </c>
      <c r="D15" s="9"/>
      <c r="E15" s="8"/>
      <c r="F15" s="8"/>
      <c r="G15" s="32"/>
      <c r="H15" s="75"/>
    </row>
    <row r="16" spans="1:8" s="78" customFormat="1" ht="15">
      <c r="A16" s="75"/>
      <c r="B16" s="76"/>
      <c r="C16" s="77" t="s">
        <v>13</v>
      </c>
      <c r="D16" s="9" t="s">
        <v>2</v>
      </c>
      <c r="E16" s="8">
        <v>8</v>
      </c>
      <c r="F16" s="8"/>
      <c r="G16" s="32">
        <f>ROUND(F16*E16,2)</f>
        <v>0</v>
      </c>
      <c r="H16" s="75"/>
    </row>
    <row r="17" spans="2:7" s="75" customFormat="1" ht="15">
      <c r="B17" s="76"/>
      <c r="C17" s="77"/>
      <c r="D17" s="9"/>
      <c r="E17" s="8"/>
      <c r="F17" s="8"/>
      <c r="G17" s="32"/>
    </row>
    <row r="18" spans="1:8" s="78" customFormat="1" ht="42.75">
      <c r="A18" s="75"/>
      <c r="B18" s="76" t="s">
        <v>16</v>
      </c>
      <c r="C18" s="80" t="s">
        <v>48</v>
      </c>
      <c r="D18" s="9"/>
      <c r="E18" s="8"/>
      <c r="F18" s="8"/>
      <c r="G18" s="32"/>
      <c r="H18" s="75"/>
    </row>
    <row r="19" spans="1:8" s="78" customFormat="1" ht="15">
      <c r="A19" s="75"/>
      <c r="B19" s="76"/>
      <c r="C19" s="77" t="s">
        <v>13</v>
      </c>
      <c r="D19" s="9" t="s">
        <v>2</v>
      </c>
      <c r="E19" s="8">
        <v>8</v>
      </c>
      <c r="F19" s="8"/>
      <c r="G19" s="32">
        <f>ROUND(F19*E19,2)</f>
        <v>0</v>
      </c>
      <c r="H19" s="75"/>
    </row>
    <row r="20" spans="2:7" s="75" customFormat="1" ht="15">
      <c r="B20" s="76"/>
      <c r="C20" s="77"/>
      <c r="D20" s="9"/>
      <c r="E20" s="8"/>
      <c r="F20" s="8"/>
      <c r="G20" s="32"/>
    </row>
    <row r="21" spans="1:8" s="78" customFormat="1" ht="42.75">
      <c r="A21" s="75"/>
      <c r="B21" s="76" t="s">
        <v>17</v>
      </c>
      <c r="C21" s="80" t="s">
        <v>49</v>
      </c>
      <c r="D21" s="9"/>
      <c r="E21" s="8"/>
      <c r="F21" s="8"/>
      <c r="G21" s="32"/>
      <c r="H21" s="75"/>
    </row>
    <row r="22" spans="1:8" s="78" customFormat="1" ht="15">
      <c r="A22" s="75"/>
      <c r="B22" s="76"/>
      <c r="C22" s="77" t="s">
        <v>13</v>
      </c>
      <c r="D22" s="9" t="s">
        <v>2</v>
      </c>
      <c r="E22" s="8">
        <v>8</v>
      </c>
      <c r="F22" s="8"/>
      <c r="G22" s="32">
        <f>ROUND(F22*E22,2)</f>
        <v>0</v>
      </c>
      <c r="H22" s="75"/>
    </row>
    <row r="23" spans="2:7" s="75" customFormat="1" ht="15">
      <c r="B23" s="76"/>
      <c r="C23" s="77"/>
      <c r="D23" s="9"/>
      <c r="E23" s="8"/>
      <c r="F23" s="8"/>
      <c r="G23" s="32"/>
    </row>
    <row r="24" spans="2:7" s="75" customFormat="1" ht="57">
      <c r="B24" s="76" t="s">
        <v>18</v>
      </c>
      <c r="C24" s="80" t="s">
        <v>50</v>
      </c>
      <c r="D24" s="9"/>
      <c r="E24" s="8"/>
      <c r="F24" s="8"/>
      <c r="G24" s="32"/>
    </row>
    <row r="25" spans="2:7" s="75" customFormat="1" ht="15">
      <c r="B25" s="76"/>
      <c r="C25" s="77"/>
      <c r="D25" s="9" t="s">
        <v>3</v>
      </c>
      <c r="E25" s="8">
        <v>225</v>
      </c>
      <c r="F25" s="8"/>
      <c r="G25" s="32">
        <f>ROUND(F25*E25,2)</f>
        <v>0</v>
      </c>
    </row>
    <row r="26" spans="2:7" s="75" customFormat="1" ht="15">
      <c r="B26" s="76"/>
      <c r="C26" s="77"/>
      <c r="D26" s="9"/>
      <c r="E26" s="8"/>
      <c r="F26" s="8"/>
      <c r="G26" s="32"/>
    </row>
    <row r="27" spans="2:7" s="75" customFormat="1" ht="57">
      <c r="B27" s="76" t="s">
        <v>19</v>
      </c>
      <c r="C27" s="80" t="s">
        <v>51</v>
      </c>
      <c r="D27" s="9"/>
      <c r="E27" s="8"/>
      <c r="F27" s="8"/>
      <c r="G27" s="32"/>
    </row>
    <row r="28" spans="2:7" s="75" customFormat="1" ht="15">
      <c r="B28" s="76"/>
      <c r="C28" s="77"/>
      <c r="D28" s="9" t="s">
        <v>3</v>
      </c>
      <c r="E28" s="8">
        <v>14</v>
      </c>
      <c r="F28" s="8"/>
      <c r="G28" s="32">
        <f>ROUND(F28*E28,2)</f>
        <v>0</v>
      </c>
    </row>
    <row r="29" spans="2:7" s="75" customFormat="1" ht="15">
      <c r="B29" s="76"/>
      <c r="C29" s="77"/>
      <c r="D29" s="9"/>
      <c r="E29" s="8"/>
      <c r="F29" s="8"/>
      <c r="G29" s="32"/>
    </row>
    <row r="30" spans="2:7" s="75" customFormat="1" ht="57">
      <c r="B30" s="76" t="s">
        <v>55</v>
      </c>
      <c r="C30" s="80" t="s">
        <v>52</v>
      </c>
      <c r="D30" s="9"/>
      <c r="E30" s="8"/>
      <c r="F30" s="8"/>
      <c r="G30" s="32"/>
    </row>
    <row r="31" spans="2:7" s="75" customFormat="1" ht="15">
      <c r="B31" s="76"/>
      <c r="C31" s="77"/>
      <c r="D31" s="9" t="s">
        <v>3</v>
      </c>
      <c r="E31" s="8">
        <v>8</v>
      </c>
      <c r="F31" s="8"/>
      <c r="G31" s="32">
        <f>ROUND(F31*E31,2)</f>
        <v>0</v>
      </c>
    </row>
    <row r="32" spans="2:7" s="75" customFormat="1" ht="15">
      <c r="B32" s="76"/>
      <c r="C32" s="77"/>
      <c r="D32" s="9"/>
      <c r="E32" s="8"/>
      <c r="F32" s="8"/>
      <c r="G32" s="32"/>
    </row>
    <row r="33" spans="2:7" s="75" customFormat="1" ht="42.75">
      <c r="B33" s="76" t="s">
        <v>56</v>
      </c>
      <c r="C33" s="80" t="s">
        <v>53</v>
      </c>
      <c r="D33" s="9"/>
      <c r="E33" s="8"/>
      <c r="F33" s="8"/>
      <c r="G33" s="32"/>
    </row>
    <row r="34" spans="2:7" s="75" customFormat="1" ht="15">
      <c r="B34" s="76"/>
      <c r="C34" s="77"/>
      <c r="D34" s="9" t="s">
        <v>3</v>
      </c>
      <c r="E34" s="8">
        <v>247</v>
      </c>
      <c r="F34" s="8"/>
      <c r="G34" s="32">
        <f>ROUND(F34*E34,2)</f>
        <v>0</v>
      </c>
    </row>
    <row r="35" spans="2:7" s="75" customFormat="1" ht="15">
      <c r="B35" s="6"/>
      <c r="C35" s="81"/>
      <c r="D35" s="30"/>
      <c r="E35" s="8"/>
      <c r="F35" s="7"/>
      <c r="G35" s="31"/>
    </row>
    <row r="36" spans="2:7" s="75" customFormat="1" ht="42.75">
      <c r="B36" s="76" t="s">
        <v>57</v>
      </c>
      <c r="C36" s="80" t="s">
        <v>54</v>
      </c>
      <c r="D36" s="9"/>
      <c r="E36" s="8"/>
      <c r="F36" s="8"/>
      <c r="G36" s="32"/>
    </row>
    <row r="37" spans="2:7" s="75" customFormat="1" ht="15">
      <c r="B37" s="76"/>
      <c r="C37" s="77"/>
      <c r="D37" s="9" t="s">
        <v>26</v>
      </c>
      <c r="E37" s="8">
        <v>19022</v>
      </c>
      <c r="F37" s="8"/>
      <c r="G37" s="32">
        <f>ROUND(F37*E37,2)</f>
        <v>0</v>
      </c>
    </row>
    <row r="38" spans="2:7" s="44" customFormat="1" ht="15.75">
      <c r="B38" s="13"/>
      <c r="C38" s="14"/>
      <c r="D38" s="50"/>
      <c r="E38" s="51"/>
      <c r="F38" s="42"/>
      <c r="G38" s="43"/>
    </row>
    <row r="39" spans="2:7" s="44" customFormat="1" ht="15.75">
      <c r="B39" s="55"/>
      <c r="C39" s="55" t="s">
        <v>20</v>
      </c>
      <c r="D39" s="56"/>
      <c r="E39" s="56"/>
      <c r="F39" s="55"/>
      <c r="G39" s="55">
        <f>ROUND(SUM(G7:G38),2)</f>
        <v>0</v>
      </c>
    </row>
    <row r="40" spans="2:7" s="44" customFormat="1" ht="15.75">
      <c r="B40" s="57"/>
      <c r="C40" s="57"/>
      <c r="D40" s="58"/>
      <c r="E40" s="42"/>
      <c r="F40" s="57"/>
      <c r="G40" s="57"/>
    </row>
    <row r="41" spans="2:7" s="44" customFormat="1" ht="15.75">
      <c r="B41" s="13"/>
      <c r="C41" s="14"/>
      <c r="D41" s="50"/>
      <c r="E41" s="42"/>
      <c r="F41" s="42"/>
      <c r="G41" s="43"/>
    </row>
    <row r="42" spans="2:7" s="44" customFormat="1" ht="15.75">
      <c r="B42" s="45" t="s">
        <v>21</v>
      </c>
      <c r="C42" s="45" t="s">
        <v>22</v>
      </c>
      <c r="D42" s="46"/>
      <c r="E42" s="46"/>
      <c r="F42" s="48"/>
      <c r="G42" s="49"/>
    </row>
    <row r="43" spans="2:7" s="44" customFormat="1" ht="15.75">
      <c r="B43" s="13"/>
      <c r="C43" s="14"/>
      <c r="D43" s="50"/>
      <c r="E43" s="42"/>
      <c r="F43" s="42"/>
      <c r="G43" s="43"/>
    </row>
    <row r="44" spans="1:8" s="78" customFormat="1" ht="85.5">
      <c r="A44" s="75"/>
      <c r="B44" s="76" t="s">
        <v>23</v>
      </c>
      <c r="C44" s="80" t="s">
        <v>86</v>
      </c>
      <c r="D44" s="9"/>
      <c r="E44" s="8"/>
      <c r="F44" s="8"/>
      <c r="G44" s="32"/>
      <c r="H44" s="75"/>
    </row>
    <row r="45" spans="1:8" s="78" customFormat="1" ht="15">
      <c r="A45" s="75"/>
      <c r="B45" s="76"/>
      <c r="C45" s="77"/>
      <c r="D45" s="11" t="s">
        <v>24</v>
      </c>
      <c r="E45" s="8">
        <v>4230.7</v>
      </c>
      <c r="F45" s="8"/>
      <c r="G45" s="32">
        <f>ROUND(F45*E45,2)</f>
        <v>0</v>
      </c>
      <c r="H45" s="75"/>
    </row>
    <row r="46" spans="1:8" s="78" customFormat="1" ht="15">
      <c r="A46" s="75"/>
      <c r="B46" s="76"/>
      <c r="C46" s="77"/>
      <c r="D46" s="11"/>
      <c r="E46" s="8"/>
      <c r="F46" s="8"/>
      <c r="G46" s="32"/>
      <c r="H46" s="75"/>
    </row>
    <row r="47" spans="1:8" s="78" customFormat="1" ht="85.5">
      <c r="A47" s="75"/>
      <c r="B47" s="76" t="s">
        <v>25</v>
      </c>
      <c r="C47" s="80" t="s">
        <v>87</v>
      </c>
      <c r="D47" s="9"/>
      <c r="E47" s="8"/>
      <c r="F47" s="107"/>
      <c r="G47" s="32"/>
      <c r="H47" s="75"/>
    </row>
    <row r="48" spans="1:8" s="78" customFormat="1" ht="15">
      <c r="A48" s="75"/>
      <c r="B48" s="76"/>
      <c r="C48" s="77"/>
      <c r="D48" s="11" t="s">
        <v>24</v>
      </c>
      <c r="E48" s="8">
        <v>2692.26</v>
      </c>
      <c r="F48" s="8"/>
      <c r="G48" s="32">
        <f>ROUND(F48*E48,2)</f>
        <v>0</v>
      </c>
      <c r="H48" s="75"/>
    </row>
    <row r="49" spans="2:7" s="75" customFormat="1" ht="15">
      <c r="B49" s="76"/>
      <c r="C49" s="77"/>
      <c r="D49" s="9"/>
      <c r="E49" s="8"/>
      <c r="F49" s="8"/>
      <c r="G49" s="32"/>
    </row>
    <row r="50" spans="1:8" s="78" customFormat="1" ht="71.25">
      <c r="A50" s="75"/>
      <c r="B50" s="76" t="s">
        <v>27</v>
      </c>
      <c r="C50" s="80" t="s">
        <v>88</v>
      </c>
      <c r="D50" s="9"/>
      <c r="E50" s="8"/>
      <c r="F50" s="107"/>
      <c r="G50" s="32"/>
      <c r="H50" s="75"/>
    </row>
    <row r="51" spans="1:8" s="78" customFormat="1" ht="15">
      <c r="A51" s="75"/>
      <c r="B51" s="76"/>
      <c r="C51" s="77"/>
      <c r="D51" s="11" t="s">
        <v>24</v>
      </c>
      <c r="E51" s="8">
        <v>769.22</v>
      </c>
      <c r="F51" s="8"/>
      <c r="G51" s="32">
        <f>ROUND(F51*E51,2)</f>
        <v>0</v>
      </c>
      <c r="H51" s="75"/>
    </row>
    <row r="52" spans="1:8" s="78" customFormat="1" ht="15">
      <c r="A52" s="75"/>
      <c r="B52" s="76"/>
      <c r="C52" s="77"/>
      <c r="D52" s="11"/>
      <c r="E52" s="8"/>
      <c r="F52" s="8"/>
      <c r="G52" s="32"/>
      <c r="H52" s="75"/>
    </row>
    <row r="53" spans="1:8" s="78" customFormat="1" ht="71.25">
      <c r="A53" s="75"/>
      <c r="B53" s="76" t="s">
        <v>28</v>
      </c>
      <c r="C53" s="80" t="s">
        <v>59</v>
      </c>
      <c r="D53" s="9"/>
      <c r="E53" s="8"/>
      <c r="F53" s="8"/>
      <c r="G53" s="32"/>
      <c r="H53" s="75"/>
    </row>
    <row r="54" spans="1:8" s="78" customFormat="1" ht="15">
      <c r="A54" s="75"/>
      <c r="B54" s="76"/>
      <c r="C54" s="77"/>
      <c r="D54" s="11" t="s">
        <v>24</v>
      </c>
      <c r="E54" s="8">
        <v>1067.95</v>
      </c>
      <c r="F54" s="8"/>
      <c r="G54" s="32">
        <f>ROUND(F54*E54,2)</f>
        <v>0</v>
      </c>
      <c r="H54" s="75"/>
    </row>
    <row r="55" spans="2:7" s="75" customFormat="1" ht="15">
      <c r="B55" s="6"/>
      <c r="C55" s="6"/>
      <c r="D55" s="30"/>
      <c r="E55" s="8"/>
      <c r="F55" s="7"/>
      <c r="G55" s="31"/>
    </row>
    <row r="56" spans="1:8" s="78" customFormat="1" ht="42.75">
      <c r="A56" s="75"/>
      <c r="B56" s="76" t="s">
        <v>29</v>
      </c>
      <c r="C56" s="80" t="s">
        <v>58</v>
      </c>
      <c r="D56" s="9"/>
      <c r="E56" s="8"/>
      <c r="F56" s="8"/>
      <c r="G56" s="32"/>
      <c r="H56" s="75"/>
    </row>
    <row r="57" spans="1:8" s="78" customFormat="1" ht="15">
      <c r="A57" s="75"/>
      <c r="B57" s="76"/>
      <c r="C57" s="77"/>
      <c r="D57" s="11" t="s">
        <v>26</v>
      </c>
      <c r="E57" s="8">
        <v>135.41</v>
      </c>
      <c r="F57" s="8"/>
      <c r="G57" s="32">
        <f>ROUND(F57*E57,2)</f>
        <v>0</v>
      </c>
      <c r="H57" s="75"/>
    </row>
    <row r="58" spans="2:7" s="75" customFormat="1" ht="15">
      <c r="B58" s="82"/>
      <c r="C58" s="83"/>
      <c r="D58" s="30"/>
      <c r="E58" s="8"/>
      <c r="F58" s="7"/>
      <c r="G58" s="31"/>
    </row>
    <row r="59" spans="1:8" s="78" customFormat="1" ht="57">
      <c r="A59" s="75"/>
      <c r="B59" s="76" t="s">
        <v>62</v>
      </c>
      <c r="C59" s="80" t="s">
        <v>60</v>
      </c>
      <c r="D59" s="9"/>
      <c r="E59" s="8"/>
      <c r="F59" s="8"/>
      <c r="G59" s="32"/>
      <c r="H59" s="75"/>
    </row>
    <row r="60" spans="1:8" s="78" customFormat="1" ht="15">
      <c r="A60" s="75"/>
      <c r="B60" s="76"/>
      <c r="C60" s="77"/>
      <c r="D60" s="11" t="s">
        <v>24</v>
      </c>
      <c r="E60" s="8">
        <v>6342.94</v>
      </c>
      <c r="F60" s="8"/>
      <c r="G60" s="32">
        <f>ROUND(F60*E60,2)</f>
        <v>0</v>
      </c>
      <c r="H60" s="75"/>
    </row>
    <row r="61" spans="2:7" s="75" customFormat="1" ht="15">
      <c r="B61" s="76"/>
      <c r="C61" s="77"/>
      <c r="D61" s="9"/>
      <c r="E61" s="8"/>
      <c r="F61" s="8"/>
      <c r="G61" s="32"/>
    </row>
    <row r="62" spans="1:8" s="78" customFormat="1" ht="57">
      <c r="A62" s="75"/>
      <c r="B62" s="76" t="s">
        <v>64</v>
      </c>
      <c r="C62" s="80" t="s">
        <v>61</v>
      </c>
      <c r="D62" s="9"/>
      <c r="E62" s="8"/>
      <c r="F62" s="8"/>
      <c r="G62" s="32"/>
      <c r="H62" s="75"/>
    </row>
    <row r="63" spans="1:8" s="78" customFormat="1" ht="15">
      <c r="A63" s="75"/>
      <c r="B63" s="76"/>
      <c r="C63" s="77"/>
      <c r="D63" s="11" t="s">
        <v>26</v>
      </c>
      <c r="E63" s="8">
        <v>11139.67</v>
      </c>
      <c r="F63" s="8"/>
      <c r="G63" s="32">
        <f>ROUND(F63*E63,2)</f>
        <v>0</v>
      </c>
      <c r="H63" s="75"/>
    </row>
    <row r="64" spans="2:7" s="75" customFormat="1" ht="15">
      <c r="B64" s="76"/>
      <c r="C64" s="84"/>
      <c r="D64" s="9"/>
      <c r="E64" s="8"/>
      <c r="F64" s="8"/>
      <c r="G64" s="32"/>
    </row>
    <row r="65" spans="1:8" s="78" customFormat="1" ht="57">
      <c r="A65" s="75"/>
      <c r="B65" s="76" t="s">
        <v>66</v>
      </c>
      <c r="C65" s="80" t="s">
        <v>63</v>
      </c>
      <c r="D65" s="9"/>
      <c r="E65" s="8"/>
      <c r="F65" s="8"/>
      <c r="G65" s="32"/>
      <c r="H65" s="75"/>
    </row>
    <row r="66" spans="1:8" s="78" customFormat="1" ht="15">
      <c r="A66" s="75"/>
      <c r="B66" s="76"/>
      <c r="C66" s="77"/>
      <c r="D66" s="11" t="s">
        <v>26</v>
      </c>
      <c r="E66" s="8">
        <v>11139.67</v>
      </c>
      <c r="F66" s="8"/>
      <c r="G66" s="32">
        <f>ROUND(F66*E66,2)</f>
        <v>0</v>
      </c>
      <c r="H66" s="75"/>
    </row>
    <row r="67" spans="2:7" s="75" customFormat="1" ht="15">
      <c r="B67" s="6"/>
      <c r="C67" s="85"/>
      <c r="D67" s="30"/>
      <c r="E67" s="8"/>
      <c r="F67" s="7"/>
      <c r="G67" s="31"/>
    </row>
    <row r="68" spans="1:8" s="78" customFormat="1" ht="42.75">
      <c r="A68" s="75"/>
      <c r="B68" s="76" t="s">
        <v>84</v>
      </c>
      <c r="C68" s="80" t="s">
        <v>65</v>
      </c>
      <c r="D68" s="9"/>
      <c r="E68" s="8"/>
      <c r="F68" s="8"/>
      <c r="G68" s="32"/>
      <c r="H68" s="75"/>
    </row>
    <row r="69" spans="1:8" s="78" customFormat="1" ht="15">
      <c r="A69" s="75"/>
      <c r="B69" s="76"/>
      <c r="C69" s="77"/>
      <c r="D69" s="11" t="s">
        <v>24</v>
      </c>
      <c r="E69" s="8">
        <v>2417.19</v>
      </c>
      <c r="F69" s="8"/>
      <c r="G69" s="32">
        <f>ROUND(F69*E69,2)</f>
        <v>0</v>
      </c>
      <c r="H69" s="75"/>
    </row>
    <row r="70" spans="2:7" s="75" customFormat="1" ht="15">
      <c r="B70" s="76"/>
      <c r="C70" s="77"/>
      <c r="D70" s="9"/>
      <c r="E70" s="8"/>
      <c r="F70" s="8"/>
      <c r="G70" s="32"/>
    </row>
    <row r="71" spans="1:8" s="78" customFormat="1" ht="57">
      <c r="A71" s="75"/>
      <c r="B71" s="76" t="s">
        <v>85</v>
      </c>
      <c r="C71" s="80" t="s">
        <v>67</v>
      </c>
      <c r="D71" s="9"/>
      <c r="E71" s="8"/>
      <c r="F71" s="8"/>
      <c r="G71" s="32"/>
      <c r="H71" s="75"/>
    </row>
    <row r="72" spans="1:8" s="78" customFormat="1" ht="15">
      <c r="A72" s="75"/>
      <c r="B72" s="76"/>
      <c r="C72" s="77"/>
      <c r="D72" s="11" t="s">
        <v>24</v>
      </c>
      <c r="E72" s="8">
        <v>2417.19</v>
      </c>
      <c r="F72" s="8"/>
      <c r="G72" s="32">
        <f>ROUND(F72*E72,2)</f>
        <v>0</v>
      </c>
      <c r="H72" s="75"/>
    </row>
    <row r="73" spans="2:7" s="44" customFormat="1" ht="15.75">
      <c r="B73" s="13"/>
      <c r="C73" s="14"/>
      <c r="D73" s="50"/>
      <c r="E73" s="42"/>
      <c r="F73" s="42"/>
      <c r="G73" s="43"/>
    </row>
    <row r="74" spans="2:7" s="44" customFormat="1" ht="15.75">
      <c r="B74" s="55"/>
      <c r="C74" s="55" t="s">
        <v>30</v>
      </c>
      <c r="D74" s="56"/>
      <c r="E74" s="56"/>
      <c r="F74" s="55"/>
      <c r="G74" s="55">
        <f>ROUND(SUM(G42:G73),2)</f>
        <v>0</v>
      </c>
    </row>
    <row r="75" spans="2:7" s="44" customFormat="1" ht="15.75">
      <c r="B75" s="57"/>
      <c r="C75" s="57"/>
      <c r="D75" s="58"/>
      <c r="E75" s="58"/>
      <c r="F75" s="57"/>
      <c r="G75" s="57"/>
    </row>
    <row r="76" spans="2:7" s="44" customFormat="1" ht="15.75">
      <c r="B76" s="57"/>
      <c r="C76" s="57"/>
      <c r="D76" s="58"/>
      <c r="E76" s="58"/>
      <c r="F76" s="57"/>
      <c r="G76" s="57"/>
    </row>
    <row r="77" spans="2:7" s="44" customFormat="1" ht="15.75">
      <c r="B77" s="13"/>
      <c r="C77" s="14"/>
      <c r="D77" s="50"/>
      <c r="E77" s="50"/>
      <c r="F77" s="42"/>
      <c r="G77" s="43"/>
    </row>
    <row r="78" spans="2:7" s="44" customFormat="1" ht="15.75">
      <c r="B78" s="45" t="s">
        <v>31</v>
      </c>
      <c r="C78" s="45" t="s">
        <v>68</v>
      </c>
      <c r="D78" s="46"/>
      <c r="E78" s="46"/>
      <c r="F78" s="48"/>
      <c r="G78" s="49"/>
    </row>
    <row r="79" spans="2:7" s="44" customFormat="1" ht="15.75">
      <c r="B79" s="13"/>
      <c r="C79" s="14"/>
      <c r="D79" s="50"/>
      <c r="E79" s="42"/>
      <c r="F79" s="42"/>
      <c r="G79" s="43"/>
    </row>
    <row r="80" spans="1:8" s="78" customFormat="1" ht="142.5">
      <c r="A80" s="75"/>
      <c r="B80" s="76" t="s">
        <v>32</v>
      </c>
      <c r="C80" s="80" t="s">
        <v>108</v>
      </c>
      <c r="D80" s="9"/>
      <c r="E80" s="8"/>
      <c r="F80" s="8"/>
      <c r="G80" s="32"/>
      <c r="H80" s="75"/>
    </row>
    <row r="81" spans="1:8" s="78" customFormat="1" ht="15">
      <c r="A81" s="75"/>
      <c r="B81" s="76"/>
      <c r="C81" s="77"/>
      <c r="D81" s="11" t="s">
        <v>3</v>
      </c>
      <c r="E81" s="8">
        <v>6</v>
      </c>
      <c r="F81" s="8"/>
      <c r="G81" s="32">
        <f>ROUND(F81*E81,2)</f>
        <v>0</v>
      </c>
      <c r="H81" s="75"/>
    </row>
    <row r="82" spans="2:7" s="44" customFormat="1" ht="15.75">
      <c r="B82" s="13"/>
      <c r="C82" s="14"/>
      <c r="D82" s="50"/>
      <c r="E82" s="51"/>
      <c r="F82" s="42"/>
      <c r="G82" s="43"/>
    </row>
    <row r="83" spans="1:8" s="78" customFormat="1" ht="128.25">
      <c r="A83" s="75"/>
      <c r="B83" s="76" t="s">
        <v>33</v>
      </c>
      <c r="C83" s="80" t="s">
        <v>90</v>
      </c>
      <c r="D83" s="9"/>
      <c r="E83" s="8"/>
      <c r="F83" s="8"/>
      <c r="G83" s="32"/>
      <c r="H83" s="75"/>
    </row>
    <row r="84" spans="1:8" s="78" customFormat="1" ht="15">
      <c r="A84" s="75"/>
      <c r="B84" s="76"/>
      <c r="C84" s="77"/>
      <c r="D84" s="11" t="s">
        <v>3</v>
      </c>
      <c r="E84" s="8">
        <v>10</v>
      </c>
      <c r="F84" s="8"/>
      <c r="G84" s="32">
        <f>ROUND(F84*E84,2)</f>
        <v>0</v>
      </c>
      <c r="H84" s="75"/>
    </row>
    <row r="85" spans="2:7" s="44" customFormat="1" ht="15.75">
      <c r="B85" s="13"/>
      <c r="C85" s="14"/>
      <c r="D85" s="50"/>
      <c r="E85" s="51"/>
      <c r="F85" s="42"/>
      <c r="G85" s="43"/>
    </row>
    <row r="86" spans="1:8" s="78" customFormat="1" ht="119.25" customHeight="1">
      <c r="A86" s="75"/>
      <c r="B86" s="76" t="s">
        <v>70</v>
      </c>
      <c r="C86" s="80" t="s">
        <v>91</v>
      </c>
      <c r="D86" s="9"/>
      <c r="E86" s="8"/>
      <c r="F86" s="8"/>
      <c r="G86" s="32"/>
      <c r="H86" s="75"/>
    </row>
    <row r="87" spans="1:8" s="78" customFormat="1" ht="15">
      <c r="A87" s="75"/>
      <c r="B87" s="76"/>
      <c r="C87" s="77"/>
      <c r="D87" s="11" t="s">
        <v>3</v>
      </c>
      <c r="E87" s="8">
        <v>6</v>
      </c>
      <c r="F87" s="8"/>
      <c r="G87" s="32">
        <f>ROUND(F87*E87,2)</f>
        <v>0</v>
      </c>
      <c r="H87" s="75"/>
    </row>
    <row r="88" spans="2:7" s="44" customFormat="1" ht="15.75">
      <c r="B88" s="13"/>
      <c r="C88" s="14"/>
      <c r="D88" s="50"/>
      <c r="E88" s="51"/>
      <c r="F88" s="42"/>
      <c r="G88" s="43"/>
    </row>
    <row r="89" spans="1:8" s="78" customFormat="1" ht="114">
      <c r="A89" s="75"/>
      <c r="B89" s="76" t="s">
        <v>71</v>
      </c>
      <c r="C89" s="80" t="s">
        <v>92</v>
      </c>
      <c r="D89" s="9"/>
      <c r="E89" s="8"/>
      <c r="F89" s="8"/>
      <c r="G89" s="32"/>
      <c r="H89" s="75"/>
    </row>
    <row r="90" spans="1:8" s="78" customFormat="1" ht="15">
      <c r="A90" s="75"/>
      <c r="B90" s="76"/>
      <c r="C90" s="77"/>
      <c r="D90" s="11" t="s">
        <v>3</v>
      </c>
      <c r="E90" s="8">
        <v>6</v>
      </c>
      <c r="F90" s="8"/>
      <c r="G90" s="32">
        <f>ROUND(F90*E90,2)</f>
        <v>0</v>
      </c>
      <c r="H90" s="75"/>
    </row>
    <row r="91" spans="2:7" s="44" customFormat="1" ht="15.75">
      <c r="B91" s="61"/>
      <c r="C91" s="62"/>
      <c r="D91" s="63"/>
      <c r="E91" s="42"/>
      <c r="F91" s="51"/>
      <c r="G91" s="64"/>
    </row>
    <row r="92" spans="2:7" s="44" customFormat="1" ht="15.75">
      <c r="B92" s="55"/>
      <c r="C92" s="55" t="s">
        <v>69</v>
      </c>
      <c r="D92" s="56"/>
      <c r="E92" s="56"/>
      <c r="F92" s="55"/>
      <c r="G92" s="55">
        <f>ROUND(SUM(G78:G91),2)</f>
        <v>0</v>
      </c>
    </row>
    <row r="93" spans="2:7" s="44" customFormat="1" ht="15.75">
      <c r="B93" s="13"/>
      <c r="C93" s="14"/>
      <c r="D93" s="50"/>
      <c r="E93" s="50"/>
      <c r="F93" s="42"/>
      <c r="G93" s="43"/>
    </row>
    <row r="94" spans="2:7" s="44" customFormat="1" ht="15.75">
      <c r="B94" s="13"/>
      <c r="C94" s="14"/>
      <c r="D94" s="50"/>
      <c r="E94" s="50"/>
      <c r="F94" s="42"/>
      <c r="G94" s="43"/>
    </row>
    <row r="95" spans="2:7" s="44" customFormat="1" ht="15.75">
      <c r="B95" s="13"/>
      <c r="C95" s="14"/>
      <c r="D95" s="50"/>
      <c r="E95" s="50"/>
      <c r="F95" s="42"/>
      <c r="G95" s="43"/>
    </row>
    <row r="96" spans="2:7" s="44" customFormat="1" ht="15.75">
      <c r="B96" s="45" t="s">
        <v>34</v>
      </c>
      <c r="C96" s="45" t="s">
        <v>72</v>
      </c>
      <c r="D96" s="46"/>
      <c r="E96" s="46"/>
      <c r="F96" s="48"/>
      <c r="G96" s="49"/>
    </row>
    <row r="97" spans="2:7" s="44" customFormat="1" ht="15.75">
      <c r="B97" s="39"/>
      <c r="C97" s="14"/>
      <c r="D97" s="50"/>
      <c r="E97" s="42"/>
      <c r="F97" s="42"/>
      <c r="G97" s="43"/>
    </row>
    <row r="98" spans="1:8" s="78" customFormat="1" ht="71.25">
      <c r="A98" s="75"/>
      <c r="B98" s="76" t="s">
        <v>35</v>
      </c>
      <c r="C98" s="80" t="s">
        <v>74</v>
      </c>
      <c r="D98" s="9"/>
      <c r="E98" s="8"/>
      <c r="F98" s="8"/>
      <c r="G98" s="32"/>
      <c r="H98" s="75"/>
    </row>
    <row r="99" spans="1:8" s="78" customFormat="1" ht="15">
      <c r="A99" s="75"/>
      <c r="B99" s="76"/>
      <c r="C99" s="77"/>
      <c r="D99" s="11" t="s">
        <v>24</v>
      </c>
      <c r="E99" s="8">
        <v>3259.74</v>
      </c>
      <c r="F99" s="8"/>
      <c r="G99" s="32">
        <f>ROUND(F99*E99,2)</f>
        <v>0</v>
      </c>
      <c r="H99" s="75"/>
    </row>
    <row r="100" spans="2:7" s="74" customFormat="1" ht="15.75">
      <c r="B100" s="61"/>
      <c r="C100" s="62"/>
      <c r="D100" s="63"/>
      <c r="E100" s="51"/>
      <c r="F100" s="51"/>
      <c r="G100" s="64"/>
    </row>
    <row r="101" spans="1:8" s="78" customFormat="1" ht="42.75">
      <c r="A101" s="75"/>
      <c r="B101" s="76" t="s">
        <v>36</v>
      </c>
      <c r="C101" s="80" t="s">
        <v>75</v>
      </c>
      <c r="D101" s="9"/>
      <c r="E101" s="8"/>
      <c r="F101" s="8"/>
      <c r="G101" s="32"/>
      <c r="H101" s="75"/>
    </row>
    <row r="102" spans="1:8" s="78" customFormat="1" ht="15">
      <c r="A102" s="75"/>
      <c r="B102" s="76"/>
      <c r="C102" s="77"/>
      <c r="D102" s="11" t="s">
        <v>24</v>
      </c>
      <c r="E102" s="8">
        <v>3259.74</v>
      </c>
      <c r="F102" s="8"/>
      <c r="G102" s="32">
        <f>ROUND(F102*E102,2)</f>
        <v>0</v>
      </c>
      <c r="H102" s="75"/>
    </row>
    <row r="103" spans="2:7" s="74" customFormat="1" ht="15.75">
      <c r="B103" s="54"/>
      <c r="C103" s="73"/>
      <c r="D103" s="60"/>
      <c r="E103" s="51"/>
      <c r="F103" s="53"/>
      <c r="G103" s="64"/>
    </row>
    <row r="104" spans="1:8" s="78" customFormat="1" ht="28.5">
      <c r="A104" s="75"/>
      <c r="B104" s="76" t="s">
        <v>37</v>
      </c>
      <c r="C104" s="80" t="s">
        <v>76</v>
      </c>
      <c r="D104" s="9"/>
      <c r="E104" s="8"/>
      <c r="F104" s="8"/>
      <c r="G104" s="32"/>
      <c r="H104" s="75"/>
    </row>
    <row r="105" spans="1:8" s="78" customFormat="1" ht="15">
      <c r="A105" s="75"/>
      <c r="B105" s="76"/>
      <c r="C105" s="77"/>
      <c r="D105" s="11" t="s">
        <v>26</v>
      </c>
      <c r="E105" s="8">
        <v>9700</v>
      </c>
      <c r="F105" s="8"/>
      <c r="G105" s="32">
        <f>ROUND(F105*E105,2)</f>
        <v>0</v>
      </c>
      <c r="H105" s="75"/>
    </row>
    <row r="106" spans="2:7" s="74" customFormat="1" ht="15.75">
      <c r="B106" s="61"/>
      <c r="C106" s="52"/>
      <c r="D106" s="63"/>
      <c r="E106" s="51"/>
      <c r="F106" s="51"/>
      <c r="G106" s="64"/>
    </row>
    <row r="107" spans="1:8" s="78" customFormat="1" ht="71.25">
      <c r="A107" s="75"/>
      <c r="B107" s="76" t="s">
        <v>38</v>
      </c>
      <c r="C107" s="80" t="s">
        <v>77</v>
      </c>
      <c r="D107" s="9"/>
      <c r="E107" s="8"/>
      <c r="F107" s="8"/>
      <c r="G107" s="32"/>
      <c r="H107" s="75"/>
    </row>
    <row r="108" spans="1:8" s="78" customFormat="1" ht="15">
      <c r="A108" s="75"/>
      <c r="B108" s="76"/>
      <c r="C108" s="77"/>
      <c r="D108" s="11" t="s">
        <v>26</v>
      </c>
      <c r="E108" s="8">
        <v>9700</v>
      </c>
      <c r="F108" s="8"/>
      <c r="G108" s="32">
        <f>ROUND(F108*E108,2)</f>
        <v>0</v>
      </c>
      <c r="H108" s="75"/>
    </row>
    <row r="109" spans="2:7" s="74" customFormat="1" ht="15.75">
      <c r="B109" s="59"/>
      <c r="C109" s="65"/>
      <c r="D109" s="60"/>
      <c r="E109" s="51"/>
      <c r="F109" s="53"/>
      <c r="G109" s="64"/>
    </row>
    <row r="110" spans="1:8" s="78" customFormat="1" ht="28.5">
      <c r="A110" s="75"/>
      <c r="B110" s="76" t="s">
        <v>39</v>
      </c>
      <c r="C110" s="80" t="s">
        <v>78</v>
      </c>
      <c r="D110" s="9"/>
      <c r="E110" s="8"/>
      <c r="F110" s="8"/>
      <c r="G110" s="32"/>
      <c r="H110" s="75"/>
    </row>
    <row r="111" spans="1:8" s="78" customFormat="1" ht="15">
      <c r="A111" s="75"/>
      <c r="B111" s="76"/>
      <c r="C111" s="77"/>
      <c r="D111" s="11" t="s">
        <v>26</v>
      </c>
      <c r="E111" s="8">
        <v>9700</v>
      </c>
      <c r="F111" s="8"/>
      <c r="G111" s="32">
        <f>ROUND(F111*E111,2)</f>
        <v>0</v>
      </c>
      <c r="H111" s="75"/>
    </row>
    <row r="112" spans="2:7" s="74" customFormat="1" ht="15.75">
      <c r="B112" s="61"/>
      <c r="C112" s="52"/>
      <c r="D112" s="63"/>
      <c r="E112" s="51"/>
      <c r="F112" s="51"/>
      <c r="G112" s="64"/>
    </row>
    <row r="113" spans="1:8" s="78" customFormat="1" ht="71.25">
      <c r="A113" s="75"/>
      <c r="B113" s="76" t="s">
        <v>40</v>
      </c>
      <c r="C113" s="80" t="s">
        <v>79</v>
      </c>
      <c r="D113" s="9"/>
      <c r="E113" s="8"/>
      <c r="F113" s="8"/>
      <c r="G113" s="32"/>
      <c r="H113" s="75"/>
    </row>
    <row r="114" spans="1:8" s="78" customFormat="1" ht="15">
      <c r="A114" s="75"/>
      <c r="B114" s="76"/>
      <c r="C114" s="77"/>
      <c r="D114" s="11" t="s">
        <v>26</v>
      </c>
      <c r="E114" s="8">
        <v>9700</v>
      </c>
      <c r="F114" s="8"/>
      <c r="G114" s="32">
        <f>ROUND(F114*E114,2)</f>
        <v>0</v>
      </c>
      <c r="H114" s="75"/>
    </row>
    <row r="115" spans="2:7" s="74" customFormat="1" ht="15.75">
      <c r="B115" s="59"/>
      <c r="C115" s="65"/>
      <c r="D115" s="60"/>
      <c r="E115" s="51"/>
      <c r="F115" s="53"/>
      <c r="G115" s="64"/>
    </row>
    <row r="116" spans="1:8" s="78" customFormat="1" ht="42.75">
      <c r="A116" s="75"/>
      <c r="B116" s="76" t="s">
        <v>80</v>
      </c>
      <c r="C116" s="80" t="s">
        <v>81</v>
      </c>
      <c r="D116" s="9"/>
      <c r="E116" s="8"/>
      <c r="F116" s="8"/>
      <c r="G116" s="32"/>
      <c r="H116" s="75"/>
    </row>
    <row r="117" spans="1:8" s="78" customFormat="1" ht="15">
      <c r="A117" s="75"/>
      <c r="B117" s="76"/>
      <c r="C117" s="77"/>
      <c r="D117" s="11" t="s">
        <v>24</v>
      </c>
      <c r="E117" s="8">
        <v>3259.74</v>
      </c>
      <c r="F117" s="8"/>
      <c r="G117" s="32">
        <f>ROUND(F117*E117,2)</f>
        <v>0</v>
      </c>
      <c r="H117" s="75"/>
    </row>
    <row r="118" spans="2:7" s="74" customFormat="1" ht="15.75">
      <c r="B118" s="61"/>
      <c r="C118" s="52"/>
      <c r="D118" s="63"/>
      <c r="E118" s="51"/>
      <c r="F118" s="51"/>
      <c r="G118" s="64"/>
    </row>
    <row r="119" spans="1:8" s="78" customFormat="1" ht="42.75">
      <c r="A119" s="75"/>
      <c r="B119" s="76" t="s">
        <v>82</v>
      </c>
      <c r="C119" s="80" t="s">
        <v>83</v>
      </c>
      <c r="D119" s="9"/>
      <c r="E119" s="8"/>
      <c r="F119" s="8"/>
      <c r="G119" s="32"/>
      <c r="H119" s="75"/>
    </row>
    <row r="120" spans="1:8" s="78" customFormat="1" ht="15">
      <c r="A120" s="75"/>
      <c r="B120" s="76"/>
      <c r="C120" s="77"/>
      <c r="D120" s="11" t="s">
        <v>24</v>
      </c>
      <c r="E120" s="8">
        <v>3259.74</v>
      </c>
      <c r="F120" s="8"/>
      <c r="G120" s="32">
        <f>ROUND(F120*E120,2)</f>
        <v>0</v>
      </c>
      <c r="H120" s="75"/>
    </row>
    <row r="121" spans="2:7" s="44" customFormat="1" ht="15.75">
      <c r="B121" s="13"/>
      <c r="C121" s="14"/>
      <c r="D121" s="50"/>
      <c r="E121" s="42"/>
      <c r="F121" s="42"/>
      <c r="G121" s="66"/>
    </row>
    <row r="122" spans="2:7" s="44" customFormat="1" ht="31.5">
      <c r="B122" s="55"/>
      <c r="C122" s="55" t="s">
        <v>73</v>
      </c>
      <c r="D122" s="56"/>
      <c r="E122" s="56"/>
      <c r="F122" s="55"/>
      <c r="G122" s="55">
        <f>ROUND(SUM(G96:G121),2)</f>
        <v>0</v>
      </c>
    </row>
    <row r="123" spans="2:7" s="44" customFormat="1" ht="15.75">
      <c r="B123" s="13"/>
      <c r="C123" s="14"/>
      <c r="D123" s="50"/>
      <c r="E123" s="50"/>
      <c r="F123" s="42"/>
      <c r="G123" s="43"/>
    </row>
    <row r="124" spans="2:7" s="38" customFormat="1" ht="15.75">
      <c r="B124" s="61"/>
      <c r="C124" s="52"/>
      <c r="D124" s="63"/>
      <c r="E124" s="51"/>
      <c r="F124" s="51"/>
      <c r="G124" s="64"/>
    </row>
    <row r="125" spans="2:7" s="38" customFormat="1" ht="16.5" thickBot="1">
      <c r="B125" s="61"/>
      <c r="C125" s="52"/>
      <c r="D125" s="63"/>
      <c r="E125" s="51"/>
      <c r="F125" s="51"/>
      <c r="G125" s="64"/>
    </row>
    <row r="126" spans="2:7" s="38" customFormat="1" ht="21" customHeight="1" thickTop="1">
      <c r="B126" s="88" t="s">
        <v>101</v>
      </c>
      <c r="C126" s="89" t="s">
        <v>41</v>
      </c>
      <c r="D126" s="90"/>
      <c r="E126" s="91"/>
      <c r="F126" s="91"/>
      <c r="G126" s="92"/>
    </row>
    <row r="127" spans="2:7" s="38" customFormat="1" ht="30" customHeight="1">
      <c r="B127" s="93" t="s">
        <v>10</v>
      </c>
      <c r="C127" s="52" t="str">
        <f>C7</f>
        <v>PRIPREMNI RADOVI</v>
      </c>
      <c r="D127" s="86" t="s">
        <v>42</v>
      </c>
      <c r="E127" s="87"/>
      <c r="F127" s="87"/>
      <c r="G127" s="94">
        <f>G39</f>
        <v>0</v>
      </c>
    </row>
    <row r="128" spans="2:7" s="38" customFormat="1" ht="30" customHeight="1">
      <c r="B128" s="93" t="s">
        <v>21</v>
      </c>
      <c r="C128" s="52" t="str">
        <f>C42</f>
        <v>ZEMLJANI RADOVI</v>
      </c>
      <c r="D128" s="86" t="s">
        <v>42</v>
      </c>
      <c r="E128" s="87"/>
      <c r="F128" s="87"/>
      <c r="G128" s="94">
        <f>G74</f>
        <v>0</v>
      </c>
    </row>
    <row r="129" spans="2:7" s="38" customFormat="1" ht="30" customHeight="1">
      <c r="B129" s="93" t="s">
        <v>31</v>
      </c>
      <c r="C129" s="52" t="str">
        <f>C78</f>
        <v>RADOVI NA ODVODNJI</v>
      </c>
      <c r="D129" s="86" t="s">
        <v>42</v>
      </c>
      <c r="E129" s="87"/>
      <c r="F129" s="87"/>
      <c r="G129" s="94">
        <f>G92</f>
        <v>0</v>
      </c>
    </row>
    <row r="130" spans="2:7" s="38" customFormat="1" ht="30" customHeight="1">
      <c r="B130" s="93" t="s">
        <v>34</v>
      </c>
      <c r="C130" s="65" t="str">
        <f>C96</f>
        <v>RADOVI NA KOLNIČKOJ KONSTRUKCIJI</v>
      </c>
      <c r="D130" s="86" t="s">
        <v>42</v>
      </c>
      <c r="E130" s="87"/>
      <c r="F130" s="87"/>
      <c r="G130" s="94">
        <f>G122</f>
        <v>0</v>
      </c>
    </row>
    <row r="131" spans="2:7" s="38" customFormat="1" ht="16.5" thickBot="1">
      <c r="B131" s="95"/>
      <c r="C131" s="52"/>
      <c r="D131" s="63"/>
      <c r="E131" s="51"/>
      <c r="F131" s="51"/>
      <c r="G131" s="96"/>
    </row>
    <row r="132" spans="2:7" s="38" customFormat="1" ht="17.25" thickBot="1" thickTop="1">
      <c r="B132" s="97"/>
      <c r="C132" s="15" t="s">
        <v>43</v>
      </c>
      <c r="D132" s="67" t="s">
        <v>42</v>
      </c>
      <c r="E132" s="15"/>
      <c r="F132" s="15"/>
      <c r="G132" s="98">
        <f>ROUND(SUM(G127:G131),2)</f>
        <v>0</v>
      </c>
    </row>
    <row r="133" spans="2:7" s="38" customFormat="1" ht="11.25" customHeight="1" thickTop="1">
      <c r="B133" s="99"/>
      <c r="C133" s="68"/>
      <c r="D133" s="69"/>
      <c r="E133" s="36"/>
      <c r="F133" s="36"/>
      <c r="G133" s="100"/>
    </row>
    <row r="134" spans="2:7" s="38" customFormat="1" ht="15.75">
      <c r="B134" s="101"/>
      <c r="C134" s="14" t="s">
        <v>44</v>
      </c>
      <c r="D134" s="50" t="s">
        <v>42</v>
      </c>
      <c r="E134" s="42"/>
      <c r="F134" s="42"/>
      <c r="G134" s="102">
        <f>G132*0.25</f>
        <v>0</v>
      </c>
    </row>
    <row r="135" spans="2:7" s="38" customFormat="1" ht="11.25" customHeight="1" thickBot="1">
      <c r="B135" s="101"/>
      <c r="C135" s="14"/>
      <c r="D135" s="50"/>
      <c r="E135" s="42"/>
      <c r="F135" s="42"/>
      <c r="G135" s="102"/>
    </row>
    <row r="136" spans="2:7" s="38" customFormat="1" ht="17.25" thickBot="1" thickTop="1">
      <c r="B136" s="103"/>
      <c r="C136" s="104" t="s">
        <v>45</v>
      </c>
      <c r="D136" s="105" t="s">
        <v>42</v>
      </c>
      <c r="E136" s="104"/>
      <c r="F136" s="104"/>
      <c r="G136" s="106">
        <f>G132+G134</f>
        <v>0</v>
      </c>
    </row>
    <row r="137" spans="2:7" s="38" customFormat="1" ht="16.5" thickTop="1">
      <c r="B137" s="39"/>
      <c r="C137" s="14"/>
      <c r="D137" s="50"/>
      <c r="E137" s="42"/>
      <c r="F137" s="42"/>
      <c r="G137" s="43"/>
    </row>
    <row r="138" spans="2:7" s="38" customFormat="1" ht="15.75">
      <c r="B138" s="39"/>
      <c r="C138" s="14"/>
      <c r="D138" s="50"/>
      <c r="E138" s="42"/>
      <c r="F138" s="42"/>
      <c r="G138" s="43"/>
    </row>
    <row r="139" spans="2:7" s="38" customFormat="1" ht="15.75">
      <c r="B139" s="39"/>
      <c r="C139" s="14"/>
      <c r="D139" s="50"/>
      <c r="E139" s="42"/>
      <c r="F139" s="42"/>
      <c r="G139" s="43"/>
    </row>
    <row r="140" spans="2:7" s="38" customFormat="1" ht="15.75">
      <c r="B140" s="39"/>
      <c r="C140" s="14"/>
      <c r="D140" s="50"/>
      <c r="E140" s="42"/>
      <c r="F140" s="42"/>
      <c r="G140" s="43"/>
    </row>
    <row r="141" spans="2:7" s="38" customFormat="1" ht="15.75">
      <c r="B141" s="39"/>
      <c r="C141" s="14"/>
      <c r="D141" s="50"/>
      <c r="E141" s="42"/>
      <c r="F141" s="42"/>
      <c r="G141" s="43"/>
    </row>
    <row r="142" spans="2:7" s="38" customFormat="1" ht="15.75">
      <c r="B142" s="39"/>
      <c r="C142" s="14"/>
      <c r="D142" s="50"/>
      <c r="E142" s="42"/>
      <c r="F142" s="42"/>
      <c r="G142" s="43"/>
    </row>
    <row r="143" spans="2:7" ht="15">
      <c r="B143" s="16"/>
      <c r="C143" s="10"/>
      <c r="D143" s="11"/>
      <c r="E143" s="12"/>
      <c r="F143" s="12"/>
      <c r="G143" s="17"/>
    </row>
    <row r="144" spans="2:7" ht="15">
      <c r="B144" s="16"/>
      <c r="C144" s="10"/>
      <c r="D144" s="11"/>
      <c r="E144" s="12"/>
      <c r="F144" s="12"/>
      <c r="G144" s="17"/>
    </row>
    <row r="145" spans="2:7" ht="15">
      <c r="B145" s="16"/>
      <c r="C145" s="10"/>
      <c r="D145" s="11"/>
      <c r="E145" s="12"/>
      <c r="F145" s="12"/>
      <c r="G145" s="17"/>
    </row>
    <row r="146" spans="2:7" ht="15">
      <c r="B146" s="16"/>
      <c r="C146" s="10"/>
      <c r="D146" s="11"/>
      <c r="E146" s="12"/>
      <c r="F146" s="12"/>
      <c r="G146" s="17"/>
    </row>
    <row r="147" spans="2:7" ht="15">
      <c r="B147" s="16"/>
      <c r="C147" s="10"/>
      <c r="D147" s="11"/>
      <c r="E147" s="12"/>
      <c r="F147" s="12"/>
      <c r="G147" s="17"/>
    </row>
    <row r="148" spans="2:7" ht="15">
      <c r="B148" s="16"/>
      <c r="C148" s="10"/>
      <c r="D148" s="11"/>
      <c r="E148" s="12"/>
      <c r="F148" s="12"/>
      <c r="G148" s="17"/>
    </row>
    <row r="149" spans="2:7" ht="15">
      <c r="B149" s="16"/>
      <c r="C149" s="10"/>
      <c r="D149" s="11"/>
      <c r="E149" s="12"/>
      <c r="F149" s="12"/>
      <c r="G149" s="17"/>
    </row>
    <row r="150" spans="2:7" ht="15">
      <c r="B150" s="16"/>
      <c r="C150" s="10"/>
      <c r="D150" s="11"/>
      <c r="E150" s="12"/>
      <c r="F150" s="12"/>
      <c r="G150" s="17"/>
    </row>
    <row r="151" spans="2:7" ht="15">
      <c r="B151" s="16"/>
      <c r="C151" s="10"/>
      <c r="D151" s="11"/>
      <c r="E151" s="12"/>
      <c r="F151" s="12"/>
      <c r="G151" s="17"/>
    </row>
    <row r="152" spans="2:7" ht="15">
      <c r="B152" s="16"/>
      <c r="C152" s="10"/>
      <c r="D152" s="11"/>
      <c r="E152" s="12"/>
      <c r="F152" s="12"/>
      <c r="G152" s="17"/>
    </row>
    <row r="153" spans="2:7" ht="15">
      <c r="B153" s="16"/>
      <c r="C153" s="10"/>
      <c r="D153" s="11"/>
      <c r="E153" s="12"/>
      <c r="F153" s="12"/>
      <c r="G153" s="17"/>
    </row>
    <row r="154" spans="2:7" ht="15">
      <c r="B154" s="16"/>
      <c r="C154" s="10"/>
      <c r="D154" s="11"/>
      <c r="E154" s="12"/>
      <c r="F154" s="12"/>
      <c r="G154" s="17"/>
    </row>
    <row r="155" spans="2:7" ht="15">
      <c r="B155" s="16"/>
      <c r="C155" s="10"/>
      <c r="D155" s="11"/>
      <c r="E155" s="12"/>
      <c r="F155" s="12"/>
      <c r="G155" s="17"/>
    </row>
    <row r="156" spans="2:7" ht="15">
      <c r="B156" s="16"/>
      <c r="C156" s="10"/>
      <c r="D156" s="11"/>
      <c r="E156" s="12"/>
      <c r="F156" s="12"/>
      <c r="G156" s="17"/>
    </row>
    <row r="157" spans="2:7" ht="15">
      <c r="B157" s="16"/>
      <c r="C157" s="10"/>
      <c r="D157" s="11"/>
      <c r="E157" s="12"/>
      <c r="F157" s="12"/>
      <c r="G157" s="17"/>
    </row>
    <row r="158" spans="2:7" ht="15">
      <c r="B158" s="16"/>
      <c r="C158" s="10"/>
      <c r="D158" s="11"/>
      <c r="E158" s="12"/>
      <c r="F158" s="12"/>
      <c r="G158" s="17"/>
    </row>
    <row r="159" spans="2:7" ht="15">
      <c r="B159" s="16"/>
      <c r="C159" s="10"/>
      <c r="D159" s="11"/>
      <c r="E159" s="12"/>
      <c r="F159" s="12"/>
      <c r="G159" s="17"/>
    </row>
    <row r="160" spans="2:7" ht="15">
      <c r="B160" s="16"/>
      <c r="C160" s="10"/>
      <c r="D160" s="11"/>
      <c r="E160" s="12"/>
      <c r="F160" s="12"/>
      <c r="G160" s="17"/>
    </row>
    <row r="161" spans="2:7" ht="15">
      <c r="B161" s="16"/>
      <c r="C161" s="10"/>
      <c r="D161" s="11"/>
      <c r="E161" s="12"/>
      <c r="F161" s="12"/>
      <c r="G161" s="17"/>
    </row>
    <row r="162" spans="2:7" ht="15">
      <c r="B162" s="16"/>
      <c r="C162" s="10"/>
      <c r="D162" s="11"/>
      <c r="E162" s="12"/>
      <c r="F162" s="12"/>
      <c r="G162" s="17"/>
    </row>
    <row r="163" spans="2:7" ht="15">
      <c r="B163" s="16"/>
      <c r="C163" s="10"/>
      <c r="D163" s="11"/>
      <c r="E163" s="12"/>
      <c r="F163" s="12"/>
      <c r="G163" s="17"/>
    </row>
    <row r="164" spans="2:7" ht="15">
      <c r="B164" s="16"/>
      <c r="C164" s="10"/>
      <c r="D164" s="11"/>
      <c r="E164" s="12"/>
      <c r="F164" s="12"/>
      <c r="G164" s="17"/>
    </row>
    <row r="165" spans="2:7" ht="15">
      <c r="B165" s="16"/>
      <c r="C165" s="10"/>
      <c r="D165" s="11"/>
      <c r="E165" s="12"/>
      <c r="F165" s="12"/>
      <c r="G165" s="17"/>
    </row>
    <row r="166" spans="2:7" ht="15">
      <c r="B166" s="16"/>
      <c r="C166" s="10"/>
      <c r="D166" s="11"/>
      <c r="E166" s="12"/>
      <c r="F166" s="12"/>
      <c r="G166" s="17"/>
    </row>
    <row r="167" spans="2:7" ht="15">
      <c r="B167" s="16"/>
      <c r="C167" s="10"/>
      <c r="D167" s="11"/>
      <c r="E167" s="12"/>
      <c r="F167" s="12"/>
      <c r="G167" s="17"/>
    </row>
    <row r="168" spans="2:7" ht="15">
      <c r="B168" s="16"/>
      <c r="C168" s="10"/>
      <c r="D168" s="11"/>
      <c r="E168" s="12"/>
      <c r="F168" s="12"/>
      <c r="G168" s="17"/>
    </row>
    <row r="169" spans="2:7" ht="15">
      <c r="B169" s="16"/>
      <c r="C169" s="10"/>
      <c r="D169" s="11"/>
      <c r="E169" s="12"/>
      <c r="F169" s="12"/>
      <c r="G169" s="17"/>
    </row>
    <row r="170" spans="2:7" ht="15">
      <c r="B170" s="16"/>
      <c r="C170" s="10"/>
      <c r="D170" s="11"/>
      <c r="E170" s="12"/>
      <c r="F170" s="12"/>
      <c r="G170" s="17"/>
    </row>
    <row r="171" spans="2:7" ht="15">
      <c r="B171" s="16"/>
      <c r="C171" s="10"/>
      <c r="D171" s="11"/>
      <c r="E171" s="12"/>
      <c r="F171" s="12"/>
      <c r="G171" s="17"/>
    </row>
    <row r="172" spans="2:7" ht="15">
      <c r="B172" s="16"/>
      <c r="C172" s="10"/>
      <c r="D172" s="11"/>
      <c r="E172" s="12"/>
      <c r="F172" s="12"/>
      <c r="G172" s="17"/>
    </row>
    <row r="173" spans="2:7" ht="15">
      <c r="B173" s="16"/>
      <c r="C173" s="10"/>
      <c r="D173" s="11"/>
      <c r="E173" s="12"/>
      <c r="F173" s="12"/>
      <c r="G173" s="17"/>
    </row>
    <row r="174" spans="2:7" ht="15">
      <c r="B174" s="16"/>
      <c r="C174" s="10"/>
      <c r="D174" s="11"/>
      <c r="E174" s="12"/>
      <c r="F174" s="12"/>
      <c r="G174" s="17"/>
    </row>
    <row r="175" spans="2:7" ht="15">
      <c r="B175" s="16"/>
      <c r="C175" s="10"/>
      <c r="D175" s="11"/>
      <c r="E175" s="12"/>
      <c r="F175" s="12"/>
      <c r="G175" s="17"/>
    </row>
    <row r="176" spans="2:7" ht="15">
      <c r="B176" s="16"/>
      <c r="C176" s="10"/>
      <c r="D176" s="11"/>
      <c r="E176" s="12"/>
      <c r="F176" s="12"/>
      <c r="G176" s="17"/>
    </row>
    <row r="177" spans="2:7" ht="15">
      <c r="B177" s="16"/>
      <c r="C177" s="10"/>
      <c r="D177" s="11"/>
      <c r="E177" s="12"/>
      <c r="F177" s="12"/>
      <c r="G177" s="17"/>
    </row>
    <row r="178" spans="2:7" ht="15">
      <c r="B178" s="16"/>
      <c r="C178" s="10"/>
      <c r="D178" s="11"/>
      <c r="E178" s="12"/>
      <c r="F178" s="12"/>
      <c r="G178" s="17"/>
    </row>
    <row r="179" spans="2:7" ht="15">
      <c r="B179" s="16"/>
      <c r="C179" s="10"/>
      <c r="D179" s="11"/>
      <c r="E179" s="12"/>
      <c r="F179" s="12"/>
      <c r="G179" s="17"/>
    </row>
    <row r="180" spans="2:7" ht="15">
      <c r="B180" s="16"/>
      <c r="C180" s="10"/>
      <c r="D180" s="11"/>
      <c r="E180" s="12"/>
      <c r="F180" s="12"/>
      <c r="G180" s="17"/>
    </row>
    <row r="181" spans="2:7" ht="15">
      <c r="B181" s="16"/>
      <c r="C181" s="10"/>
      <c r="D181" s="11"/>
      <c r="E181" s="12"/>
      <c r="F181" s="12"/>
      <c r="G181" s="17"/>
    </row>
    <row r="182" spans="2:7" ht="15">
      <c r="B182" s="16"/>
      <c r="C182" s="10"/>
      <c r="D182" s="11"/>
      <c r="E182" s="12"/>
      <c r="F182" s="12"/>
      <c r="G182" s="17"/>
    </row>
    <row r="183" spans="2:7" ht="15">
      <c r="B183" s="16"/>
      <c r="C183" s="10"/>
      <c r="D183" s="11"/>
      <c r="E183" s="12"/>
      <c r="F183" s="12"/>
      <c r="G183" s="17"/>
    </row>
    <row r="184" spans="2:7" ht="15">
      <c r="B184" s="16"/>
      <c r="C184" s="10"/>
      <c r="D184" s="11"/>
      <c r="E184" s="12"/>
      <c r="F184" s="12"/>
      <c r="G184" s="17"/>
    </row>
    <row r="185" spans="2:7" ht="15">
      <c r="B185" s="16"/>
      <c r="C185" s="10"/>
      <c r="D185" s="11"/>
      <c r="E185" s="12"/>
      <c r="F185" s="12"/>
      <c r="G185" s="17"/>
    </row>
    <row r="186" spans="2:7" ht="15">
      <c r="B186" s="16"/>
      <c r="C186" s="10"/>
      <c r="D186" s="11"/>
      <c r="E186" s="12"/>
      <c r="F186" s="12"/>
      <c r="G186" s="17"/>
    </row>
    <row r="187" spans="2:7" ht="15">
      <c r="B187" s="16"/>
      <c r="C187" s="10"/>
      <c r="D187" s="11"/>
      <c r="E187" s="12"/>
      <c r="F187" s="12"/>
      <c r="G187" s="17"/>
    </row>
    <row r="188" spans="2:7" ht="15">
      <c r="B188" s="16"/>
      <c r="C188" s="10"/>
      <c r="D188" s="11"/>
      <c r="E188" s="12"/>
      <c r="F188" s="12"/>
      <c r="G188" s="17"/>
    </row>
    <row r="189" spans="2:7" ht="15">
      <c r="B189" s="16"/>
      <c r="C189" s="10"/>
      <c r="D189" s="11"/>
      <c r="E189" s="12"/>
      <c r="F189" s="12"/>
      <c r="G189" s="17"/>
    </row>
    <row r="190" spans="2:7" ht="15">
      <c r="B190" s="16"/>
      <c r="C190" s="10"/>
      <c r="D190" s="11"/>
      <c r="E190" s="12"/>
      <c r="F190" s="12"/>
      <c r="G190" s="17"/>
    </row>
    <row r="191" spans="2:7" ht="15">
      <c r="B191" s="16"/>
      <c r="C191" s="10"/>
      <c r="D191" s="11"/>
      <c r="E191" s="12"/>
      <c r="F191" s="12"/>
      <c r="G191" s="17"/>
    </row>
    <row r="192" spans="2:7" ht="15">
      <c r="B192" s="16"/>
      <c r="C192" s="10"/>
      <c r="D192" s="11"/>
      <c r="E192" s="12"/>
      <c r="F192" s="12"/>
      <c r="G192" s="17"/>
    </row>
    <row r="193" spans="2:7" ht="15">
      <c r="B193" s="16"/>
      <c r="C193" s="10"/>
      <c r="D193" s="11"/>
      <c r="E193" s="12"/>
      <c r="F193" s="12"/>
      <c r="G193" s="17"/>
    </row>
    <row r="194" spans="2:7" ht="15">
      <c r="B194" s="16"/>
      <c r="C194" s="10"/>
      <c r="D194" s="11"/>
      <c r="E194" s="12"/>
      <c r="F194" s="12"/>
      <c r="G194" s="17"/>
    </row>
    <row r="195" spans="2:7" ht="15">
      <c r="B195" s="16"/>
      <c r="C195" s="10"/>
      <c r="D195" s="11"/>
      <c r="E195" s="12"/>
      <c r="F195" s="12"/>
      <c r="G195" s="17"/>
    </row>
    <row r="196" spans="2:7" ht="15">
      <c r="B196" s="16"/>
      <c r="C196" s="10"/>
      <c r="D196" s="11"/>
      <c r="E196" s="12"/>
      <c r="F196" s="12"/>
      <c r="G196" s="17"/>
    </row>
    <row r="197" spans="2:7" ht="15">
      <c r="B197" s="16"/>
      <c r="C197" s="10"/>
      <c r="D197" s="11"/>
      <c r="E197" s="12"/>
      <c r="F197" s="12"/>
      <c r="G197" s="17"/>
    </row>
    <row r="198" spans="2:7" ht="15">
      <c r="B198" s="16"/>
      <c r="C198" s="10"/>
      <c r="D198" s="11"/>
      <c r="E198" s="12"/>
      <c r="F198" s="12"/>
      <c r="G198" s="17"/>
    </row>
    <row r="199" spans="2:7" ht="15">
      <c r="B199" s="16"/>
      <c r="C199" s="10"/>
      <c r="D199" s="11"/>
      <c r="E199" s="12"/>
      <c r="F199" s="12"/>
      <c r="G199" s="17"/>
    </row>
    <row r="200" spans="2:7" ht="15">
      <c r="B200" s="16"/>
      <c r="C200" s="10"/>
      <c r="D200" s="11"/>
      <c r="E200" s="12"/>
      <c r="F200" s="12"/>
      <c r="G200" s="17"/>
    </row>
    <row r="201" spans="2:7" ht="15">
      <c r="B201" s="16"/>
      <c r="C201" s="10"/>
      <c r="D201" s="11"/>
      <c r="E201" s="12"/>
      <c r="F201" s="12"/>
      <c r="G201" s="17"/>
    </row>
    <row r="202" spans="2:7" ht="15">
      <c r="B202" s="16"/>
      <c r="C202" s="10"/>
      <c r="D202" s="11"/>
      <c r="E202" s="12"/>
      <c r="F202" s="12"/>
      <c r="G202" s="17"/>
    </row>
    <row r="203" spans="2:7" ht="15">
      <c r="B203" s="16"/>
      <c r="C203" s="10"/>
      <c r="D203" s="11"/>
      <c r="E203" s="12"/>
      <c r="F203" s="12"/>
      <c r="G203" s="17"/>
    </row>
    <row r="204" spans="2:7" ht="15">
      <c r="B204" s="16"/>
      <c r="C204" s="10"/>
      <c r="D204" s="11"/>
      <c r="E204" s="12"/>
      <c r="F204" s="12"/>
      <c r="G204" s="17"/>
    </row>
    <row r="205" spans="2:7" ht="15">
      <c r="B205" s="16"/>
      <c r="C205" s="10"/>
      <c r="D205" s="11"/>
      <c r="E205" s="12"/>
      <c r="F205" s="12"/>
      <c r="G205" s="17"/>
    </row>
    <row r="206" spans="2:7" ht="15">
      <c r="B206" s="16"/>
      <c r="C206" s="10"/>
      <c r="D206" s="11"/>
      <c r="E206" s="12"/>
      <c r="F206" s="12"/>
      <c r="G206" s="17"/>
    </row>
    <row r="207" spans="2:7" ht="15">
      <c r="B207" s="16"/>
      <c r="C207" s="10"/>
      <c r="D207" s="11"/>
      <c r="E207" s="12"/>
      <c r="F207" s="12"/>
      <c r="G207" s="17"/>
    </row>
    <row r="208" spans="2:7" ht="15">
      <c r="B208" s="16"/>
      <c r="C208" s="10"/>
      <c r="D208" s="11"/>
      <c r="E208" s="12"/>
      <c r="F208" s="12"/>
      <c r="G208" s="17"/>
    </row>
    <row r="209" spans="2:7" ht="15">
      <c r="B209" s="16"/>
      <c r="C209" s="10"/>
      <c r="D209" s="11"/>
      <c r="E209" s="12"/>
      <c r="F209" s="12"/>
      <c r="G209" s="17"/>
    </row>
    <row r="210" spans="2:7" ht="15">
      <c r="B210" s="16"/>
      <c r="C210" s="10"/>
      <c r="D210" s="11"/>
      <c r="E210" s="12"/>
      <c r="F210" s="12"/>
      <c r="G210" s="17"/>
    </row>
    <row r="211" spans="2:7" ht="15">
      <c r="B211" s="16"/>
      <c r="C211" s="10"/>
      <c r="D211" s="11"/>
      <c r="E211" s="12"/>
      <c r="F211" s="12"/>
      <c r="G211" s="17"/>
    </row>
    <row r="212" spans="2:7" ht="15">
      <c r="B212" s="16"/>
      <c r="C212" s="10"/>
      <c r="D212" s="11"/>
      <c r="E212" s="12"/>
      <c r="F212" s="12"/>
      <c r="G212" s="17"/>
    </row>
    <row r="213" spans="2:7" ht="15">
      <c r="B213" s="16"/>
      <c r="C213" s="10"/>
      <c r="D213" s="11"/>
      <c r="E213" s="12"/>
      <c r="F213" s="12"/>
      <c r="G213" s="17"/>
    </row>
    <row r="214" spans="2:7" ht="15">
      <c r="B214" s="16"/>
      <c r="C214" s="10"/>
      <c r="D214" s="11"/>
      <c r="E214" s="12"/>
      <c r="F214" s="12"/>
      <c r="G214" s="17"/>
    </row>
    <row r="215" spans="2:7" ht="15">
      <c r="B215" s="16"/>
      <c r="C215" s="10"/>
      <c r="D215" s="11"/>
      <c r="E215" s="12"/>
      <c r="F215" s="12"/>
      <c r="G215" s="17"/>
    </row>
    <row r="216" spans="2:7" ht="15">
      <c r="B216" s="16"/>
      <c r="C216" s="10"/>
      <c r="D216" s="11"/>
      <c r="E216" s="12"/>
      <c r="F216" s="12"/>
      <c r="G216" s="17"/>
    </row>
    <row r="217" spans="2:7" ht="15">
      <c r="B217" s="16"/>
      <c r="C217" s="10"/>
      <c r="D217" s="11"/>
      <c r="E217" s="12"/>
      <c r="F217" s="12"/>
      <c r="G217" s="17"/>
    </row>
    <row r="218" spans="2:7" ht="15">
      <c r="B218" s="16"/>
      <c r="C218" s="10"/>
      <c r="D218" s="11"/>
      <c r="E218" s="12"/>
      <c r="F218" s="12"/>
      <c r="G218" s="17"/>
    </row>
    <row r="219" spans="2:7" ht="15">
      <c r="B219" s="16"/>
      <c r="C219" s="10"/>
      <c r="D219" s="11"/>
      <c r="E219" s="12"/>
      <c r="F219" s="12"/>
      <c r="G219" s="17"/>
    </row>
    <row r="220" spans="2:7" ht="15">
      <c r="B220" s="16"/>
      <c r="C220" s="10"/>
      <c r="D220" s="11"/>
      <c r="E220" s="12"/>
      <c r="F220" s="12"/>
      <c r="G220" s="17"/>
    </row>
    <row r="221" spans="2:7" ht="15">
      <c r="B221" s="16"/>
      <c r="C221" s="10"/>
      <c r="D221" s="11"/>
      <c r="E221" s="12"/>
      <c r="F221" s="12"/>
      <c r="G221" s="17"/>
    </row>
    <row r="222" spans="2:7" ht="15">
      <c r="B222" s="16"/>
      <c r="C222" s="10"/>
      <c r="D222" s="11"/>
      <c r="E222" s="12"/>
      <c r="F222" s="12"/>
      <c r="G222" s="17"/>
    </row>
    <row r="223" spans="2:7" ht="15">
      <c r="B223" s="16"/>
      <c r="C223" s="10"/>
      <c r="D223" s="11"/>
      <c r="E223" s="12"/>
      <c r="F223" s="12"/>
      <c r="G223" s="17"/>
    </row>
    <row r="224" spans="2:7" ht="15">
      <c r="B224" s="16"/>
      <c r="C224" s="10"/>
      <c r="D224" s="11"/>
      <c r="E224" s="12"/>
      <c r="F224" s="12"/>
      <c r="G224" s="17"/>
    </row>
    <row r="225" spans="2:7" ht="15">
      <c r="B225" s="18"/>
      <c r="C225" s="19"/>
      <c r="D225" s="20"/>
      <c r="E225" s="21"/>
      <c r="F225" s="12"/>
      <c r="G225" s="17"/>
    </row>
    <row r="226" spans="2:7" ht="16.5">
      <c r="B226" s="22"/>
      <c r="C226" s="23"/>
      <c r="D226" s="24"/>
      <c r="E226" s="25"/>
      <c r="F226" s="25"/>
      <c r="G226" s="25"/>
    </row>
    <row r="227" spans="2:7" ht="16.5">
      <c r="B227" s="22"/>
      <c r="C227" s="26"/>
      <c r="D227" s="24"/>
      <c r="E227" s="25"/>
      <c r="F227" s="25"/>
      <c r="G227" s="25"/>
    </row>
    <row r="228" spans="2:7" ht="16.5">
      <c r="B228" s="22"/>
      <c r="C228" s="26"/>
      <c r="D228" s="24"/>
      <c r="E228" s="25"/>
      <c r="F228" s="25"/>
      <c r="G228" s="25"/>
    </row>
    <row r="229" spans="2:7" ht="16.5">
      <c r="B229" s="22"/>
      <c r="C229" s="26"/>
      <c r="D229" s="24"/>
      <c r="E229" s="25"/>
      <c r="F229" s="25"/>
      <c r="G229" s="25"/>
    </row>
    <row r="230" spans="2:7" ht="16.5">
      <c r="B230" s="22"/>
      <c r="C230" s="23"/>
      <c r="D230" s="24"/>
      <c r="E230" s="25"/>
      <c r="F230" s="25"/>
      <c r="G230" s="25"/>
    </row>
    <row r="231" spans="2:7" ht="15">
      <c r="B231" s="27"/>
      <c r="C231" s="26"/>
      <c r="D231" s="24"/>
      <c r="E231" s="25"/>
      <c r="F231" s="25"/>
      <c r="G231" s="25"/>
    </row>
    <row r="232" spans="2:7" ht="16.5">
      <c r="B232" s="22"/>
      <c r="C232" s="23"/>
      <c r="D232" s="24"/>
      <c r="E232" s="25"/>
      <c r="F232" s="25"/>
      <c r="G232" s="25"/>
    </row>
  </sheetData>
  <sheetProtection password="CE88" sheet="1" objects="1" scenarios="1"/>
  <protectedRanges>
    <protectedRange sqref="C83" name="Raspon5"/>
    <protectedRange sqref="F10:F120" name="Raspon3"/>
    <protectedRange sqref="F10:F120" name="Raspon1"/>
    <protectedRange sqref="F10:F120" name="Raspon2"/>
    <protectedRange sqref="C80" name="Raspon4"/>
  </protectedRanges>
  <mergeCells count="1">
    <mergeCell ref="C2:F2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63" r:id="rId1"/>
  <headerFooter>
    <oddHeader>&amp;LGrađevina: Rekonstrukcija traktorskog puta u šumsku cestu KALNIK-BORJE</oddHeader>
  </headerFooter>
  <rowBreaks count="3" manualBreakCount="3">
    <brk id="40" max="255" man="1"/>
    <brk id="76" max="255" man="1"/>
    <brk id="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231"/>
  <sheetViews>
    <sheetView view="pageBreakPreview" zoomScaleSheetLayoutView="100" zoomScalePageLayoutView="0" workbookViewId="0" topLeftCell="A112">
      <selection activeCell="B27" sqref="B27"/>
    </sheetView>
  </sheetViews>
  <sheetFormatPr defaultColWidth="9.140625" defaultRowHeight="15"/>
  <cols>
    <col min="1" max="1" width="4.8515625" style="3" customWidth="1"/>
    <col min="2" max="2" width="41.57421875" style="4" customWidth="1"/>
    <col min="3" max="3" width="8.421875" style="5" customWidth="1"/>
    <col min="4" max="4" width="10.140625" style="28" customWidth="1"/>
    <col min="5" max="5" width="9.7109375" style="28" customWidth="1"/>
    <col min="6" max="6" width="12.8515625" style="29" customWidth="1"/>
    <col min="7" max="7" width="8.421875" style="0" customWidth="1"/>
  </cols>
  <sheetData>
    <row r="1" spans="2:5" ht="51" customHeight="1" thickBot="1">
      <c r="B1" s="121" t="s">
        <v>98</v>
      </c>
      <c r="C1" s="122"/>
      <c r="D1" s="122"/>
      <c r="E1" s="122"/>
    </row>
    <row r="2" spans="1:6" ht="39.75" thickBot="1" thickTop="1">
      <c r="A2" s="116" t="s">
        <v>106</v>
      </c>
      <c r="B2" s="2" t="s">
        <v>5</v>
      </c>
      <c r="C2" s="2" t="s">
        <v>6</v>
      </c>
      <c r="D2" s="70" t="s">
        <v>7</v>
      </c>
      <c r="E2" s="71" t="s">
        <v>8</v>
      </c>
      <c r="F2" s="72" t="s">
        <v>9</v>
      </c>
    </row>
    <row r="3" spans="1:6" s="38" customFormat="1" ht="16.5" thickTop="1">
      <c r="A3" s="33"/>
      <c r="B3" s="34"/>
      <c r="C3" s="35"/>
      <c r="D3" s="36"/>
      <c r="E3" s="36"/>
      <c r="F3" s="37"/>
    </row>
    <row r="4" spans="1:6" s="44" customFormat="1" ht="15.75">
      <c r="A4" s="39"/>
      <c r="B4" s="40"/>
      <c r="C4" s="41"/>
      <c r="D4" s="42"/>
      <c r="E4" s="42"/>
      <c r="F4" s="43"/>
    </row>
    <row r="5" spans="1:6" s="44" customFormat="1" ht="15.75">
      <c r="A5" s="45" t="s">
        <v>10</v>
      </c>
      <c r="B5" s="45" t="s">
        <v>11</v>
      </c>
      <c r="C5" s="46"/>
      <c r="D5" s="47"/>
      <c r="E5" s="48"/>
      <c r="F5" s="49"/>
    </row>
    <row r="6" spans="1:6" s="44" customFormat="1" ht="15.75">
      <c r="A6" s="13"/>
      <c r="B6" s="14"/>
      <c r="C6" s="50"/>
      <c r="D6" s="42"/>
      <c r="E6" s="42"/>
      <c r="F6" s="43"/>
    </row>
    <row r="7" spans="1:6" s="78" customFormat="1" ht="57">
      <c r="A7" s="76" t="s">
        <v>12</v>
      </c>
      <c r="B7" s="77" t="s">
        <v>0</v>
      </c>
      <c r="C7" s="9"/>
      <c r="D7" s="8"/>
      <c r="E7" s="8"/>
      <c r="F7" s="32"/>
    </row>
    <row r="8" spans="1:6" s="78" customFormat="1" ht="15">
      <c r="A8" s="76"/>
      <c r="B8" s="77"/>
      <c r="C8" s="9" t="s">
        <v>1</v>
      </c>
      <c r="D8" s="8">
        <v>1188.58</v>
      </c>
      <c r="E8" s="8"/>
      <c r="F8" s="32">
        <f>ROUND(E8*D8,2)</f>
        <v>0</v>
      </c>
    </row>
    <row r="9" spans="1:6" s="78" customFormat="1" ht="15">
      <c r="A9" s="76"/>
      <c r="B9" s="77"/>
      <c r="C9" s="9"/>
      <c r="D9" s="8"/>
      <c r="E9" s="8"/>
      <c r="F9" s="32"/>
    </row>
    <row r="10" spans="1:6" s="78" customFormat="1" ht="50.25" customHeight="1">
      <c r="A10" s="79" t="s">
        <v>14</v>
      </c>
      <c r="B10" s="80" t="s">
        <v>46</v>
      </c>
      <c r="C10" s="9"/>
      <c r="D10" s="8"/>
      <c r="E10" s="107"/>
      <c r="F10" s="32"/>
    </row>
    <row r="11" spans="1:6" s="78" customFormat="1" ht="15">
      <c r="A11" s="76"/>
      <c r="B11" s="77" t="s">
        <v>13</v>
      </c>
      <c r="C11" s="9" t="s">
        <v>2</v>
      </c>
      <c r="D11" s="8">
        <v>8</v>
      </c>
      <c r="E11" s="8"/>
      <c r="F11" s="32">
        <f>ROUND(E11*D11,2)</f>
        <v>0</v>
      </c>
    </row>
    <row r="12" spans="1:6" s="78" customFormat="1" ht="15">
      <c r="A12" s="76"/>
      <c r="B12" s="77"/>
      <c r="C12" s="9"/>
      <c r="D12" s="8"/>
      <c r="E12" s="8"/>
      <c r="F12" s="32"/>
    </row>
    <row r="13" spans="1:6" s="78" customFormat="1" ht="47.25" customHeight="1">
      <c r="A13" s="76" t="s">
        <v>15</v>
      </c>
      <c r="B13" s="80" t="s">
        <v>47</v>
      </c>
      <c r="C13" s="9"/>
      <c r="D13" s="8"/>
      <c r="E13" s="107"/>
      <c r="F13" s="32"/>
    </row>
    <row r="14" spans="1:6" s="78" customFormat="1" ht="15">
      <c r="A14" s="76"/>
      <c r="B14" s="77" t="s">
        <v>13</v>
      </c>
      <c r="C14" s="9" t="s">
        <v>2</v>
      </c>
      <c r="D14" s="8">
        <v>8</v>
      </c>
      <c r="E14" s="8"/>
      <c r="F14" s="32">
        <f>ROUND(E14*D14,2)</f>
        <v>0</v>
      </c>
    </row>
    <row r="15" spans="1:6" s="75" customFormat="1" ht="15">
      <c r="A15" s="76"/>
      <c r="B15" s="77"/>
      <c r="C15" s="9"/>
      <c r="D15" s="8"/>
      <c r="E15" s="8"/>
      <c r="F15" s="32"/>
    </row>
    <row r="16" spans="1:6" s="78" customFormat="1" ht="42.75">
      <c r="A16" s="76" t="s">
        <v>16</v>
      </c>
      <c r="B16" s="80" t="s">
        <v>48</v>
      </c>
      <c r="C16" s="9"/>
      <c r="D16" s="8"/>
      <c r="E16" s="107"/>
      <c r="F16" s="32"/>
    </row>
    <row r="17" spans="1:6" s="78" customFormat="1" ht="15">
      <c r="A17" s="76"/>
      <c r="B17" s="77" t="s">
        <v>13</v>
      </c>
      <c r="C17" s="9" t="s">
        <v>2</v>
      </c>
      <c r="D17" s="8">
        <v>8</v>
      </c>
      <c r="E17" s="8"/>
      <c r="F17" s="32">
        <f>ROUND(E17*D17,2)</f>
        <v>0</v>
      </c>
    </row>
    <row r="18" spans="1:6" s="75" customFormat="1" ht="15">
      <c r="A18" s="76"/>
      <c r="B18" s="77"/>
      <c r="C18" s="9"/>
      <c r="D18" s="8"/>
      <c r="E18" s="8"/>
      <c r="F18" s="32"/>
    </row>
    <row r="19" spans="1:6" s="78" customFormat="1" ht="42.75">
      <c r="A19" s="76" t="s">
        <v>17</v>
      </c>
      <c r="B19" s="80" t="s">
        <v>49</v>
      </c>
      <c r="C19" s="9"/>
      <c r="D19" s="8"/>
      <c r="E19" s="107"/>
      <c r="F19" s="32"/>
    </row>
    <row r="20" spans="1:6" s="78" customFormat="1" ht="15">
      <c r="A20" s="76"/>
      <c r="B20" s="77" t="s">
        <v>13</v>
      </c>
      <c r="C20" s="9" t="s">
        <v>2</v>
      </c>
      <c r="D20" s="8">
        <v>8</v>
      </c>
      <c r="E20" s="8"/>
      <c r="F20" s="32">
        <f>ROUND(E20*D20,2)</f>
        <v>0</v>
      </c>
    </row>
    <row r="21" spans="1:6" s="75" customFormat="1" ht="15">
      <c r="A21" s="76"/>
      <c r="B21" s="77"/>
      <c r="C21" s="9"/>
      <c r="D21" s="8"/>
      <c r="E21" s="8"/>
      <c r="F21" s="32"/>
    </row>
    <row r="22" spans="1:6" s="75" customFormat="1" ht="75" customHeight="1">
      <c r="A22" s="76" t="s">
        <v>18</v>
      </c>
      <c r="B22" s="80" t="s">
        <v>50</v>
      </c>
      <c r="C22" s="9"/>
      <c r="D22" s="8"/>
      <c r="E22" s="8"/>
      <c r="F22" s="32"/>
    </row>
    <row r="23" spans="1:6" s="75" customFormat="1" ht="15">
      <c r="A23" s="76"/>
      <c r="B23" s="77"/>
      <c r="C23" s="9" t="s">
        <v>3</v>
      </c>
      <c r="D23" s="8">
        <v>127</v>
      </c>
      <c r="E23" s="8"/>
      <c r="F23" s="32">
        <f>ROUND(E23*D23,2)</f>
        <v>0</v>
      </c>
    </row>
    <row r="24" spans="1:6" s="75" customFormat="1" ht="15">
      <c r="A24" s="76"/>
      <c r="B24" s="77"/>
      <c r="C24" s="9"/>
      <c r="D24" s="8"/>
      <c r="E24" s="8"/>
      <c r="F24" s="32"/>
    </row>
    <row r="25" spans="1:6" s="75" customFormat="1" ht="71.25">
      <c r="A25" s="76" t="s">
        <v>19</v>
      </c>
      <c r="B25" s="80" t="s">
        <v>51</v>
      </c>
      <c r="C25" s="9"/>
      <c r="D25" s="8"/>
      <c r="E25" s="8"/>
      <c r="F25" s="32"/>
    </row>
    <row r="26" spans="1:6" s="75" customFormat="1" ht="15">
      <c r="A26" s="76"/>
      <c r="B26" s="77"/>
      <c r="C26" s="9" t="s">
        <v>3</v>
      </c>
      <c r="D26" s="8">
        <v>11</v>
      </c>
      <c r="E26" s="8"/>
      <c r="F26" s="32">
        <f>ROUND(E26*D26,2)</f>
        <v>0</v>
      </c>
    </row>
    <row r="27" spans="1:6" s="75" customFormat="1" ht="15">
      <c r="A27" s="76"/>
      <c r="B27" s="77"/>
      <c r="C27" s="9"/>
      <c r="D27" s="8"/>
      <c r="E27" s="8"/>
      <c r="F27" s="32"/>
    </row>
    <row r="28" spans="1:6" s="75" customFormat="1" ht="71.25">
      <c r="A28" s="76" t="s">
        <v>55</v>
      </c>
      <c r="B28" s="80" t="s">
        <v>52</v>
      </c>
      <c r="C28" s="9"/>
      <c r="D28" s="8"/>
      <c r="E28" s="8"/>
      <c r="F28" s="32"/>
    </row>
    <row r="29" spans="1:6" s="75" customFormat="1" ht="15">
      <c r="A29" s="76"/>
      <c r="B29" s="77"/>
      <c r="C29" s="9" t="s">
        <v>3</v>
      </c>
      <c r="D29" s="8">
        <v>7</v>
      </c>
      <c r="E29" s="8"/>
      <c r="F29" s="32">
        <f>ROUND(E29*D29,2)</f>
        <v>0</v>
      </c>
    </row>
    <row r="30" spans="1:6" s="75" customFormat="1" ht="15">
      <c r="A30" s="76"/>
      <c r="B30" s="77"/>
      <c r="C30" s="9"/>
      <c r="D30" s="8"/>
      <c r="E30" s="8"/>
      <c r="F30" s="32"/>
    </row>
    <row r="31" spans="1:6" s="75" customFormat="1" ht="42.75">
      <c r="A31" s="76" t="s">
        <v>56</v>
      </c>
      <c r="B31" s="80" t="s">
        <v>53</v>
      </c>
      <c r="C31" s="9"/>
      <c r="D31" s="8"/>
      <c r="E31" s="8"/>
      <c r="F31" s="32"/>
    </row>
    <row r="32" spans="1:6" s="75" customFormat="1" ht="15">
      <c r="A32" s="76"/>
      <c r="B32" s="77"/>
      <c r="C32" s="9" t="s">
        <v>3</v>
      </c>
      <c r="D32" s="8">
        <v>145</v>
      </c>
      <c r="E32" s="8"/>
      <c r="F32" s="32">
        <f>ROUND(E32*D32,2)</f>
        <v>0</v>
      </c>
    </row>
    <row r="33" spans="1:6" s="75" customFormat="1" ht="15">
      <c r="A33" s="6"/>
      <c r="B33" s="81"/>
      <c r="C33" s="30"/>
      <c r="D33" s="8"/>
      <c r="E33" s="7"/>
      <c r="F33" s="31"/>
    </row>
    <row r="34" spans="1:6" s="75" customFormat="1" ht="42.75">
      <c r="A34" s="76" t="s">
        <v>57</v>
      </c>
      <c r="B34" s="80" t="s">
        <v>54</v>
      </c>
      <c r="C34" s="9"/>
      <c r="D34" s="8"/>
      <c r="E34" s="8"/>
      <c r="F34" s="32"/>
    </row>
    <row r="35" spans="1:6" s="75" customFormat="1" ht="15">
      <c r="A35" s="76"/>
      <c r="B35" s="77"/>
      <c r="C35" s="9" t="s">
        <v>26</v>
      </c>
      <c r="D35" s="8">
        <v>10697</v>
      </c>
      <c r="E35" s="8"/>
      <c r="F35" s="32">
        <f>ROUND(E35*D35,2)</f>
        <v>0</v>
      </c>
    </row>
    <row r="36" spans="1:6" s="44" customFormat="1" ht="15.75">
      <c r="A36" s="13"/>
      <c r="B36" s="14"/>
      <c r="C36" s="50"/>
      <c r="D36" s="51"/>
      <c r="E36" s="42"/>
      <c r="F36" s="43"/>
    </row>
    <row r="37" spans="1:6" s="44" customFormat="1" ht="15.75">
      <c r="A37" s="55"/>
      <c r="B37" s="55" t="s">
        <v>20</v>
      </c>
      <c r="C37" s="56"/>
      <c r="D37" s="56"/>
      <c r="E37" s="55"/>
      <c r="F37" s="55">
        <f>ROUND(SUM(F5:F36),2)</f>
        <v>0</v>
      </c>
    </row>
    <row r="38" spans="1:6" s="44" customFormat="1" ht="15.75">
      <c r="A38" s="57"/>
      <c r="B38" s="57"/>
      <c r="C38" s="58"/>
      <c r="D38" s="42"/>
      <c r="E38" s="57"/>
      <c r="F38" s="57"/>
    </row>
    <row r="39" spans="1:6" s="44" customFormat="1" ht="15.75">
      <c r="A39" s="13"/>
      <c r="B39" s="14"/>
      <c r="C39" s="50"/>
      <c r="D39" s="42"/>
      <c r="E39" s="42"/>
      <c r="F39" s="43"/>
    </row>
    <row r="40" spans="1:6" s="44" customFormat="1" ht="15.75">
      <c r="A40" s="45" t="s">
        <v>21</v>
      </c>
      <c r="B40" s="45" t="s">
        <v>22</v>
      </c>
      <c r="C40" s="46"/>
      <c r="D40" s="46"/>
      <c r="E40" s="48"/>
      <c r="F40" s="49"/>
    </row>
    <row r="41" spans="1:6" s="44" customFormat="1" ht="15.75">
      <c r="A41" s="13"/>
      <c r="B41" s="14"/>
      <c r="C41" s="50"/>
      <c r="D41" s="42"/>
      <c r="E41" s="42"/>
      <c r="F41" s="43"/>
    </row>
    <row r="42" spans="1:6" s="78" customFormat="1" ht="99.75">
      <c r="A42" s="76" t="s">
        <v>23</v>
      </c>
      <c r="B42" s="80" t="s">
        <v>86</v>
      </c>
      <c r="C42" s="9"/>
      <c r="D42" s="8"/>
      <c r="E42" s="107"/>
      <c r="F42" s="32"/>
    </row>
    <row r="43" spans="1:6" s="78" customFormat="1" ht="15">
      <c r="A43" s="76"/>
      <c r="B43" s="77"/>
      <c r="C43" s="11" t="s">
        <v>24</v>
      </c>
      <c r="D43" s="8">
        <v>1342.37</v>
      </c>
      <c r="E43" s="8"/>
      <c r="F43" s="32">
        <f>ROUND(E43*D43,2)</f>
        <v>0</v>
      </c>
    </row>
    <row r="44" spans="1:6" s="75" customFormat="1" ht="15">
      <c r="A44" s="76"/>
      <c r="B44" s="77"/>
      <c r="C44" s="9"/>
      <c r="D44" s="8"/>
      <c r="E44" s="8"/>
      <c r="F44" s="32"/>
    </row>
    <row r="45" spans="1:6" s="78" customFormat="1" ht="85.5">
      <c r="A45" s="76" t="s">
        <v>25</v>
      </c>
      <c r="B45" s="80" t="s">
        <v>87</v>
      </c>
      <c r="C45" s="9"/>
      <c r="D45" s="8"/>
      <c r="E45" s="107"/>
      <c r="F45" s="32"/>
    </row>
    <row r="46" spans="1:6" s="78" customFormat="1" ht="15">
      <c r="A46" s="76"/>
      <c r="B46" s="77"/>
      <c r="C46" s="11" t="s">
        <v>24</v>
      </c>
      <c r="D46" s="8">
        <v>854.23</v>
      </c>
      <c r="E46" s="8"/>
      <c r="F46" s="32">
        <f>ROUND(E46*D46,2)</f>
        <v>0</v>
      </c>
    </row>
    <row r="47" spans="1:6" s="75" customFormat="1" ht="15">
      <c r="A47" s="76"/>
      <c r="B47" s="77"/>
      <c r="C47" s="9"/>
      <c r="D47" s="8"/>
      <c r="E47" s="8"/>
      <c r="F47" s="32"/>
    </row>
    <row r="48" spans="1:6" s="78" customFormat="1" ht="71.25">
      <c r="A48" s="76" t="s">
        <v>27</v>
      </c>
      <c r="B48" s="80" t="s">
        <v>88</v>
      </c>
      <c r="C48" s="9"/>
      <c r="D48" s="8"/>
      <c r="E48" s="107"/>
      <c r="F48" s="32"/>
    </row>
    <row r="49" spans="1:6" s="78" customFormat="1" ht="15">
      <c r="A49" s="76"/>
      <c r="B49" s="77"/>
      <c r="C49" s="11" t="s">
        <v>24</v>
      </c>
      <c r="D49" s="8">
        <v>244.07</v>
      </c>
      <c r="E49" s="8"/>
      <c r="F49" s="32">
        <f>ROUND(E49*D49,2)</f>
        <v>0</v>
      </c>
    </row>
    <row r="50" spans="1:6" s="75" customFormat="1" ht="15">
      <c r="A50" s="82"/>
      <c r="B50" s="77"/>
      <c r="C50" s="9"/>
      <c r="D50" s="8"/>
      <c r="E50" s="8"/>
      <c r="F50" s="32"/>
    </row>
    <row r="51" spans="1:6" s="78" customFormat="1" ht="71.25">
      <c r="A51" s="76" t="s">
        <v>28</v>
      </c>
      <c r="B51" s="80" t="s">
        <v>59</v>
      </c>
      <c r="C51" s="9"/>
      <c r="D51" s="8"/>
      <c r="E51" s="8"/>
      <c r="F51" s="32"/>
    </row>
    <row r="52" spans="1:6" s="78" customFormat="1" ht="15">
      <c r="A52" s="76"/>
      <c r="B52" s="77"/>
      <c r="C52" s="11" t="s">
        <v>24</v>
      </c>
      <c r="D52" s="8">
        <v>756.76</v>
      </c>
      <c r="E52" s="8"/>
      <c r="F52" s="32">
        <f>ROUND(E52*D52,2)</f>
        <v>0</v>
      </c>
    </row>
    <row r="53" spans="1:6" s="75" customFormat="1" ht="15">
      <c r="A53" s="6"/>
      <c r="B53" s="6"/>
      <c r="C53" s="30"/>
      <c r="D53" s="8"/>
      <c r="E53" s="7"/>
      <c r="F53" s="31"/>
    </row>
    <row r="54" spans="1:6" s="78" customFormat="1" ht="42.75">
      <c r="A54" s="76" t="s">
        <v>29</v>
      </c>
      <c r="B54" s="80" t="s">
        <v>58</v>
      </c>
      <c r="C54" s="9"/>
      <c r="D54" s="8"/>
      <c r="E54" s="8"/>
      <c r="F54" s="32"/>
    </row>
    <row r="55" spans="1:6" s="78" customFormat="1" ht="15">
      <c r="A55" s="76"/>
      <c r="B55" s="77"/>
      <c r="C55" s="11" t="s">
        <v>26</v>
      </c>
      <c r="D55" s="8">
        <v>86.54</v>
      </c>
      <c r="E55" s="8"/>
      <c r="F55" s="32">
        <f>ROUND(E55*D55,2)</f>
        <v>0</v>
      </c>
    </row>
    <row r="56" spans="1:6" s="75" customFormat="1" ht="15">
      <c r="A56" s="82"/>
      <c r="B56" s="83"/>
      <c r="C56" s="30"/>
      <c r="D56" s="8"/>
      <c r="E56" s="7"/>
      <c r="F56" s="31"/>
    </row>
    <row r="57" spans="1:6" s="78" customFormat="1" ht="57">
      <c r="A57" s="76" t="s">
        <v>62</v>
      </c>
      <c r="B57" s="80" t="s">
        <v>60</v>
      </c>
      <c r="C57" s="9"/>
      <c r="D57" s="8"/>
      <c r="E57" s="8"/>
      <c r="F57" s="32"/>
    </row>
    <row r="58" spans="1:6" s="78" customFormat="1" ht="15">
      <c r="A58" s="76"/>
      <c r="B58" s="77"/>
      <c r="C58" s="11" t="s">
        <v>24</v>
      </c>
      <c r="D58" s="8">
        <v>2496.44</v>
      </c>
      <c r="E58" s="8"/>
      <c r="F58" s="32">
        <f>ROUND(E58*D58,2)</f>
        <v>0</v>
      </c>
    </row>
    <row r="59" spans="1:6" s="75" customFormat="1" ht="15">
      <c r="A59" s="76"/>
      <c r="B59" s="77"/>
      <c r="C59" s="9"/>
      <c r="D59" s="8"/>
      <c r="E59" s="8"/>
      <c r="F59" s="32"/>
    </row>
    <row r="60" spans="1:6" s="78" customFormat="1" ht="57">
      <c r="A60" s="76" t="s">
        <v>64</v>
      </c>
      <c r="B60" s="80" t="s">
        <v>61</v>
      </c>
      <c r="C60" s="9"/>
      <c r="D60" s="8"/>
      <c r="E60" s="8"/>
      <c r="F60" s="32"/>
    </row>
    <row r="61" spans="1:6" s="78" customFormat="1" ht="15">
      <c r="A61" s="76"/>
      <c r="B61" s="77"/>
      <c r="C61" s="11" t="s">
        <v>26</v>
      </c>
      <c r="D61" s="8">
        <v>6488.42</v>
      </c>
      <c r="E61" s="8"/>
      <c r="F61" s="32">
        <f>ROUND(E61*D61,2)</f>
        <v>0</v>
      </c>
    </row>
    <row r="62" spans="1:6" s="75" customFormat="1" ht="15">
      <c r="A62" s="76"/>
      <c r="B62" s="84"/>
      <c r="C62" s="9"/>
      <c r="D62" s="8"/>
      <c r="E62" s="8"/>
      <c r="F62" s="32"/>
    </row>
    <row r="63" spans="1:6" s="78" customFormat="1" ht="57">
      <c r="A63" s="76" t="s">
        <v>66</v>
      </c>
      <c r="B63" s="80" t="s">
        <v>63</v>
      </c>
      <c r="C63" s="9"/>
      <c r="D63" s="8"/>
      <c r="E63" s="8"/>
      <c r="F63" s="32"/>
    </row>
    <row r="64" spans="1:6" s="78" customFormat="1" ht="15">
      <c r="A64" s="76"/>
      <c r="B64" s="77"/>
      <c r="C64" s="11" t="s">
        <v>26</v>
      </c>
      <c r="D64" s="8">
        <v>6488.42</v>
      </c>
      <c r="E64" s="8"/>
      <c r="F64" s="32">
        <f>ROUND(E64*D64,2)</f>
        <v>0</v>
      </c>
    </row>
    <row r="65" spans="1:6" s="75" customFormat="1" ht="15">
      <c r="A65" s="6"/>
      <c r="B65" s="85"/>
      <c r="C65" s="30"/>
      <c r="D65" s="8"/>
      <c r="E65" s="7"/>
      <c r="F65" s="31"/>
    </row>
    <row r="66" spans="1:6" s="78" customFormat="1" ht="42.75">
      <c r="A66" s="76" t="s">
        <v>84</v>
      </c>
      <c r="B66" s="80" t="s">
        <v>65</v>
      </c>
      <c r="C66" s="9"/>
      <c r="D66" s="8"/>
      <c r="E66" s="8"/>
      <c r="F66" s="32"/>
    </row>
    <row r="67" spans="1:6" s="78" customFormat="1" ht="15">
      <c r="A67" s="76"/>
      <c r="B67" s="77"/>
      <c r="C67" s="11" t="s">
        <v>24</v>
      </c>
      <c r="D67" s="8">
        <v>700.99</v>
      </c>
      <c r="E67" s="8"/>
      <c r="F67" s="32">
        <f>ROUND(E67*D67,2)</f>
        <v>0</v>
      </c>
    </row>
    <row r="68" spans="1:6" s="75" customFormat="1" ht="15">
      <c r="A68" s="76"/>
      <c r="B68" s="77"/>
      <c r="C68" s="9"/>
      <c r="D68" s="8"/>
      <c r="E68" s="8"/>
      <c r="F68" s="32"/>
    </row>
    <row r="69" spans="1:6" s="78" customFormat="1" ht="57">
      <c r="A69" s="76" t="s">
        <v>85</v>
      </c>
      <c r="B69" s="80" t="s">
        <v>67</v>
      </c>
      <c r="C69" s="9"/>
      <c r="D69" s="8"/>
      <c r="E69" s="8"/>
      <c r="F69" s="32"/>
    </row>
    <row r="70" spans="1:6" s="78" customFormat="1" ht="15">
      <c r="A70" s="76"/>
      <c r="B70" s="77"/>
      <c r="C70" s="11" t="s">
        <v>24</v>
      </c>
      <c r="D70" s="8">
        <v>700.99</v>
      </c>
      <c r="E70" s="8"/>
      <c r="F70" s="32">
        <f>ROUND(E70*D70,2)</f>
        <v>0</v>
      </c>
    </row>
    <row r="71" spans="1:6" s="44" customFormat="1" ht="15.75">
      <c r="A71" s="13"/>
      <c r="B71" s="14"/>
      <c r="C71" s="50"/>
      <c r="D71" s="42"/>
      <c r="E71" s="42"/>
      <c r="F71" s="43"/>
    </row>
    <row r="72" spans="1:6" s="44" customFormat="1" ht="15.75">
      <c r="A72" s="55"/>
      <c r="B72" s="55" t="s">
        <v>30</v>
      </c>
      <c r="C72" s="56"/>
      <c r="D72" s="56"/>
      <c r="E72" s="55"/>
      <c r="F72" s="55">
        <f>ROUND(SUM(F40:F71),2)</f>
        <v>0</v>
      </c>
    </row>
    <row r="73" spans="1:6" s="44" customFormat="1" ht="15.75">
      <c r="A73" s="57"/>
      <c r="B73" s="57"/>
      <c r="C73" s="58"/>
      <c r="D73" s="58"/>
      <c r="E73" s="57"/>
      <c r="F73" s="57"/>
    </row>
    <row r="74" spans="1:6" s="44" customFormat="1" ht="15.75">
      <c r="A74" s="57"/>
      <c r="B74" s="57"/>
      <c r="C74" s="58"/>
      <c r="D74" s="58"/>
      <c r="E74" s="57"/>
      <c r="F74" s="57"/>
    </row>
    <row r="75" spans="1:6" s="44" customFormat="1" ht="15.75">
      <c r="A75" s="13"/>
      <c r="B75" s="14"/>
      <c r="C75" s="50"/>
      <c r="D75" s="50"/>
      <c r="E75" s="42"/>
      <c r="F75" s="43"/>
    </row>
    <row r="76" spans="1:6" s="44" customFormat="1" ht="15.75">
      <c r="A76" s="45" t="s">
        <v>31</v>
      </c>
      <c r="B76" s="45" t="s">
        <v>68</v>
      </c>
      <c r="C76" s="46"/>
      <c r="D76" s="46"/>
      <c r="E76" s="48"/>
      <c r="F76" s="49"/>
    </row>
    <row r="77" spans="1:6" s="44" customFormat="1" ht="15.75">
      <c r="A77" s="13"/>
      <c r="B77" s="14"/>
      <c r="C77" s="50"/>
      <c r="D77" s="42"/>
      <c r="E77" s="42"/>
      <c r="F77" s="43"/>
    </row>
    <row r="78" spans="1:6" s="78" customFormat="1" ht="114">
      <c r="A78" s="76" t="s">
        <v>32</v>
      </c>
      <c r="B78" s="80" t="s">
        <v>93</v>
      </c>
      <c r="C78" s="9"/>
      <c r="D78" s="8"/>
      <c r="E78" s="8"/>
      <c r="F78" s="32"/>
    </row>
    <row r="79" spans="1:6" s="78" customFormat="1" ht="15">
      <c r="A79" s="76"/>
      <c r="B79" s="77"/>
      <c r="C79" s="11" t="s">
        <v>3</v>
      </c>
      <c r="D79" s="8">
        <v>4</v>
      </c>
      <c r="E79" s="8"/>
      <c r="F79" s="32">
        <f>ROUND(E79*D79,2)</f>
        <v>0</v>
      </c>
    </row>
    <row r="80" spans="1:6" s="44" customFormat="1" ht="15.75">
      <c r="A80" s="13"/>
      <c r="B80" s="14"/>
      <c r="C80" s="50"/>
      <c r="D80" s="51"/>
      <c r="E80" s="42"/>
      <c r="F80" s="43"/>
    </row>
    <row r="81" spans="1:6" s="78" customFormat="1" ht="142.5">
      <c r="A81" s="76" t="s">
        <v>33</v>
      </c>
      <c r="B81" s="80" t="s">
        <v>94</v>
      </c>
      <c r="C81" s="9"/>
      <c r="D81" s="8"/>
      <c r="E81" s="8"/>
      <c r="F81" s="32"/>
    </row>
    <row r="82" spans="1:6" s="78" customFormat="1" ht="15">
      <c r="A82" s="76"/>
      <c r="B82" s="77"/>
      <c r="C82" s="11" t="s">
        <v>3</v>
      </c>
      <c r="D82" s="8">
        <v>6</v>
      </c>
      <c r="E82" s="8"/>
      <c r="F82" s="32">
        <f>ROUND(E82*D82,2)</f>
        <v>0</v>
      </c>
    </row>
    <row r="83" spans="1:6" s="44" customFormat="1" ht="15.75">
      <c r="A83" s="13"/>
      <c r="B83" s="14"/>
      <c r="C83" s="50"/>
      <c r="D83" s="51"/>
      <c r="E83" s="42"/>
      <c r="F83" s="43"/>
    </row>
    <row r="84" spans="1:6" s="78" customFormat="1" ht="128.25">
      <c r="A84" s="76" t="s">
        <v>70</v>
      </c>
      <c r="B84" s="80" t="s">
        <v>95</v>
      </c>
      <c r="C84" s="9"/>
      <c r="D84" s="8"/>
      <c r="E84" s="8"/>
      <c r="F84" s="32"/>
    </row>
    <row r="85" spans="1:6" s="78" customFormat="1" ht="15">
      <c r="A85" s="76"/>
      <c r="B85" s="77"/>
      <c r="C85" s="11" t="s">
        <v>3</v>
      </c>
      <c r="D85" s="8">
        <v>4</v>
      </c>
      <c r="E85" s="8"/>
      <c r="F85" s="32">
        <f>ROUND(E85*D85,2)</f>
        <v>0</v>
      </c>
    </row>
    <row r="86" spans="1:6" s="44" customFormat="1" ht="15.75">
      <c r="A86" s="13"/>
      <c r="B86" s="14"/>
      <c r="C86" s="50"/>
      <c r="D86" s="51"/>
      <c r="E86" s="42"/>
      <c r="F86" s="43"/>
    </row>
    <row r="87" spans="1:6" s="78" customFormat="1" ht="128.25">
      <c r="A87" s="76" t="s">
        <v>71</v>
      </c>
      <c r="B87" s="80" t="s">
        <v>96</v>
      </c>
      <c r="C87" s="9"/>
      <c r="D87" s="8"/>
      <c r="E87" s="8"/>
      <c r="F87" s="32"/>
    </row>
    <row r="88" spans="1:6" s="78" customFormat="1" ht="15">
      <c r="A88" s="76"/>
      <c r="B88" s="77"/>
      <c r="C88" s="11" t="s">
        <v>3</v>
      </c>
      <c r="D88" s="8">
        <v>4</v>
      </c>
      <c r="E88" s="8"/>
      <c r="F88" s="32">
        <f>ROUND(E88*D88,2)</f>
        <v>0</v>
      </c>
    </row>
    <row r="89" spans="1:6" s="44" customFormat="1" ht="15.75">
      <c r="A89" s="61"/>
      <c r="B89" s="62"/>
      <c r="C89" s="63"/>
      <c r="D89" s="42"/>
      <c r="E89" s="51"/>
      <c r="F89" s="64"/>
    </row>
    <row r="90" spans="1:6" s="44" customFormat="1" ht="31.5">
      <c r="A90" s="55"/>
      <c r="B90" s="55" t="s">
        <v>69</v>
      </c>
      <c r="C90" s="56"/>
      <c r="D90" s="56"/>
      <c r="E90" s="55"/>
      <c r="F90" s="55">
        <f>ROUND(SUM(F76:F89),2)</f>
        <v>0</v>
      </c>
    </row>
    <row r="91" spans="1:6" s="44" customFormat="1" ht="15.75">
      <c r="A91" s="13"/>
      <c r="B91" s="14"/>
      <c r="C91" s="50"/>
      <c r="D91" s="50"/>
      <c r="E91" s="42"/>
      <c r="F91" s="43"/>
    </row>
    <row r="92" spans="1:6" s="44" customFormat="1" ht="15.75">
      <c r="A92" s="13"/>
      <c r="B92" s="14"/>
      <c r="C92" s="50"/>
      <c r="D92" s="50"/>
      <c r="E92" s="42"/>
      <c r="F92" s="43"/>
    </row>
    <row r="93" spans="1:6" s="44" customFormat="1" ht="15.75">
      <c r="A93" s="13"/>
      <c r="B93" s="14"/>
      <c r="C93" s="50"/>
      <c r="D93" s="50"/>
      <c r="E93" s="42"/>
      <c r="F93" s="43"/>
    </row>
    <row r="94" spans="1:6" s="44" customFormat="1" ht="15.75">
      <c r="A94" s="45" t="s">
        <v>34</v>
      </c>
      <c r="B94" s="45" t="s">
        <v>72</v>
      </c>
      <c r="C94" s="46"/>
      <c r="D94" s="46"/>
      <c r="E94" s="48"/>
      <c r="F94" s="49"/>
    </row>
    <row r="95" spans="1:6" s="44" customFormat="1" ht="15.75">
      <c r="A95" s="39"/>
      <c r="B95" s="14"/>
      <c r="C95" s="50"/>
      <c r="D95" s="42"/>
      <c r="E95" s="42"/>
      <c r="F95" s="43"/>
    </row>
    <row r="96" spans="1:6" s="78" customFormat="1" ht="85.5">
      <c r="A96" s="76" t="s">
        <v>35</v>
      </c>
      <c r="B96" s="80" t="s">
        <v>74</v>
      </c>
      <c r="C96" s="9"/>
      <c r="D96" s="8"/>
      <c r="E96" s="8"/>
      <c r="F96" s="32"/>
    </row>
    <row r="97" spans="1:6" s="78" customFormat="1" ht="15">
      <c r="A97" s="76"/>
      <c r="B97" s="77"/>
      <c r="C97" s="11" t="s">
        <v>24</v>
      </c>
      <c r="D97" s="8">
        <v>1818.54</v>
      </c>
      <c r="E97" s="8"/>
      <c r="F97" s="32">
        <f>ROUND(E97*D97,2)</f>
        <v>0</v>
      </c>
    </row>
    <row r="98" spans="1:6" s="74" customFormat="1" ht="15.75">
      <c r="A98" s="61"/>
      <c r="B98" s="62"/>
      <c r="C98" s="63"/>
      <c r="D98" s="51"/>
      <c r="E98" s="51"/>
      <c r="F98" s="64"/>
    </row>
    <row r="99" spans="1:6" s="78" customFormat="1" ht="42.75">
      <c r="A99" s="76" t="s">
        <v>36</v>
      </c>
      <c r="B99" s="80" t="s">
        <v>75</v>
      </c>
      <c r="C99" s="9"/>
      <c r="D99" s="8"/>
      <c r="E99" s="8"/>
      <c r="F99" s="32"/>
    </row>
    <row r="100" spans="1:6" s="78" customFormat="1" ht="15">
      <c r="A100" s="76"/>
      <c r="B100" s="77"/>
      <c r="C100" s="11" t="s">
        <v>24</v>
      </c>
      <c r="D100" s="8">
        <v>1818.54</v>
      </c>
      <c r="E100" s="8"/>
      <c r="F100" s="32">
        <f>ROUND(E100*D100,2)</f>
        <v>0</v>
      </c>
    </row>
    <row r="101" spans="1:6" s="74" customFormat="1" ht="15.75">
      <c r="A101" s="54"/>
      <c r="B101" s="73"/>
      <c r="C101" s="60"/>
      <c r="D101" s="51"/>
      <c r="E101" s="53"/>
      <c r="F101" s="64"/>
    </row>
    <row r="102" spans="1:6" s="78" customFormat="1" ht="28.5">
      <c r="A102" s="76" t="s">
        <v>37</v>
      </c>
      <c r="B102" s="80" t="s">
        <v>76</v>
      </c>
      <c r="C102" s="9"/>
      <c r="D102" s="8"/>
      <c r="E102" s="8"/>
      <c r="F102" s="32"/>
    </row>
    <row r="103" spans="1:6" s="78" customFormat="1" ht="15">
      <c r="A103" s="76"/>
      <c r="B103" s="77"/>
      <c r="C103" s="11" t="s">
        <v>26</v>
      </c>
      <c r="D103" s="8">
        <v>5700</v>
      </c>
      <c r="E103" s="8"/>
      <c r="F103" s="32">
        <f>ROUND(E103*D103,2)</f>
        <v>0</v>
      </c>
    </row>
    <row r="104" spans="1:6" s="74" customFormat="1" ht="15.75">
      <c r="A104" s="61"/>
      <c r="B104" s="52"/>
      <c r="C104" s="63"/>
      <c r="D104" s="51"/>
      <c r="E104" s="51"/>
      <c r="F104" s="64"/>
    </row>
    <row r="105" spans="1:6" s="78" customFormat="1" ht="71.25">
      <c r="A105" s="76" t="s">
        <v>38</v>
      </c>
      <c r="B105" s="80" t="s">
        <v>77</v>
      </c>
      <c r="C105" s="9"/>
      <c r="D105" s="8"/>
      <c r="E105" s="8"/>
      <c r="F105" s="32"/>
    </row>
    <row r="106" spans="1:6" s="78" customFormat="1" ht="15">
      <c r="A106" s="76"/>
      <c r="B106" s="77"/>
      <c r="C106" s="11" t="s">
        <v>26</v>
      </c>
      <c r="D106" s="8">
        <v>5700</v>
      </c>
      <c r="E106" s="8"/>
      <c r="F106" s="32">
        <f>ROUND(E106*D106,2)</f>
        <v>0</v>
      </c>
    </row>
    <row r="107" spans="1:6" s="74" customFormat="1" ht="15.75">
      <c r="A107" s="59"/>
      <c r="B107" s="65"/>
      <c r="C107" s="60"/>
      <c r="D107" s="51"/>
      <c r="E107" s="53"/>
      <c r="F107" s="64"/>
    </row>
    <row r="108" spans="1:6" s="78" customFormat="1" ht="28.5">
      <c r="A108" s="76" t="s">
        <v>39</v>
      </c>
      <c r="B108" s="80" t="s">
        <v>78</v>
      </c>
      <c r="C108" s="9"/>
      <c r="D108" s="8"/>
      <c r="E108" s="8"/>
      <c r="F108" s="32"/>
    </row>
    <row r="109" spans="1:6" s="78" customFormat="1" ht="15">
      <c r="A109" s="76"/>
      <c r="B109" s="77"/>
      <c r="C109" s="11" t="s">
        <v>26</v>
      </c>
      <c r="D109" s="8">
        <v>5700</v>
      </c>
      <c r="E109" s="8"/>
      <c r="F109" s="32">
        <f>ROUND(E109*D109,2)</f>
        <v>0</v>
      </c>
    </row>
    <row r="110" spans="1:6" s="74" customFormat="1" ht="15.75">
      <c r="A110" s="61"/>
      <c r="B110" s="52"/>
      <c r="C110" s="63"/>
      <c r="D110" s="51"/>
      <c r="E110" s="51"/>
      <c r="F110" s="64"/>
    </row>
    <row r="111" spans="1:6" s="78" customFormat="1" ht="85.5">
      <c r="A111" s="76" t="s">
        <v>40</v>
      </c>
      <c r="B111" s="80" t="s">
        <v>79</v>
      </c>
      <c r="C111" s="9"/>
      <c r="D111" s="8"/>
      <c r="E111" s="8"/>
      <c r="F111" s="32"/>
    </row>
    <row r="112" spans="1:6" s="78" customFormat="1" ht="15">
      <c r="A112" s="76"/>
      <c r="B112" s="77"/>
      <c r="C112" s="11" t="s">
        <v>26</v>
      </c>
      <c r="D112" s="8">
        <v>5700</v>
      </c>
      <c r="E112" s="8"/>
      <c r="F112" s="32">
        <f>ROUND(E112*D112,2)</f>
        <v>0</v>
      </c>
    </row>
    <row r="113" spans="1:6" s="74" customFormat="1" ht="15.75">
      <c r="A113" s="59"/>
      <c r="B113" s="65"/>
      <c r="C113" s="60"/>
      <c r="D113" s="51"/>
      <c r="E113" s="53"/>
      <c r="F113" s="64"/>
    </row>
    <row r="114" spans="1:6" s="78" customFormat="1" ht="57">
      <c r="A114" s="76" t="s">
        <v>80</v>
      </c>
      <c r="B114" s="80" t="s">
        <v>81</v>
      </c>
      <c r="C114" s="9"/>
      <c r="D114" s="8"/>
      <c r="E114" s="8"/>
      <c r="F114" s="32"/>
    </row>
    <row r="115" spans="1:6" s="78" customFormat="1" ht="15">
      <c r="A115" s="76"/>
      <c r="B115" s="77"/>
      <c r="C115" s="11" t="s">
        <v>24</v>
      </c>
      <c r="D115" s="8">
        <v>1818.54</v>
      </c>
      <c r="E115" s="8"/>
      <c r="F115" s="32">
        <f>ROUND(E115*D115,2)</f>
        <v>0</v>
      </c>
    </row>
    <row r="116" spans="1:6" s="74" customFormat="1" ht="15.75">
      <c r="A116" s="61"/>
      <c r="B116" s="52"/>
      <c r="C116" s="63"/>
      <c r="D116" s="51"/>
      <c r="E116" s="51"/>
      <c r="F116" s="64"/>
    </row>
    <row r="117" spans="1:6" s="78" customFormat="1" ht="42.75">
      <c r="A117" s="76" t="s">
        <v>82</v>
      </c>
      <c r="B117" s="80" t="s">
        <v>83</v>
      </c>
      <c r="C117" s="9"/>
      <c r="D117" s="8"/>
      <c r="E117" s="8"/>
      <c r="F117" s="32"/>
    </row>
    <row r="118" spans="1:6" s="78" customFormat="1" ht="15">
      <c r="A118" s="76"/>
      <c r="B118" s="77"/>
      <c r="C118" s="11" t="s">
        <v>24</v>
      </c>
      <c r="D118" s="8">
        <v>1818.54</v>
      </c>
      <c r="E118" s="8"/>
      <c r="F118" s="32">
        <f>ROUND(E118*D118,2)</f>
        <v>0</v>
      </c>
    </row>
    <row r="119" spans="1:6" s="44" customFormat="1" ht="15.75">
      <c r="A119" s="13"/>
      <c r="B119" s="14"/>
      <c r="C119" s="50"/>
      <c r="D119" s="42"/>
      <c r="E119" s="42"/>
      <c r="F119" s="66"/>
    </row>
    <row r="120" spans="1:6" s="44" customFormat="1" ht="31.5">
      <c r="A120" s="55"/>
      <c r="B120" s="55" t="s">
        <v>107</v>
      </c>
      <c r="C120" s="56"/>
      <c r="D120" s="56"/>
      <c r="E120" s="55"/>
      <c r="F120" s="55">
        <f>ROUND(SUM(F94:F119),2)</f>
        <v>0</v>
      </c>
    </row>
    <row r="121" spans="1:6" s="44" customFormat="1" ht="15.75">
      <c r="A121" s="13"/>
      <c r="B121" s="14"/>
      <c r="C121" s="50"/>
      <c r="D121" s="50"/>
      <c r="E121" s="42"/>
      <c r="F121" s="43"/>
    </row>
    <row r="122" spans="1:6" s="44" customFormat="1" ht="15.75">
      <c r="A122" s="13"/>
      <c r="B122" s="14"/>
      <c r="C122" s="50"/>
      <c r="D122" s="50"/>
      <c r="E122" s="42"/>
      <c r="F122" s="43"/>
    </row>
    <row r="123" spans="1:6" s="38" customFormat="1" ht="15.75">
      <c r="A123" s="61"/>
      <c r="B123" s="52"/>
      <c r="C123" s="63"/>
      <c r="D123" s="51"/>
      <c r="E123" s="51"/>
      <c r="F123" s="64"/>
    </row>
    <row r="124" spans="1:6" s="38" customFormat="1" ht="16.5" thickBot="1">
      <c r="A124" s="61"/>
      <c r="B124" s="52"/>
      <c r="C124" s="63"/>
      <c r="D124" s="51"/>
      <c r="E124" s="51"/>
      <c r="F124" s="64"/>
    </row>
    <row r="125" spans="1:6" s="38" customFormat="1" ht="21" customHeight="1" thickTop="1">
      <c r="A125" s="88" t="s">
        <v>102</v>
      </c>
      <c r="B125" s="89" t="s">
        <v>41</v>
      </c>
      <c r="C125" s="90"/>
      <c r="D125" s="91"/>
      <c r="E125" s="91"/>
      <c r="F125" s="92"/>
    </row>
    <row r="126" spans="1:6" s="38" customFormat="1" ht="30" customHeight="1">
      <c r="A126" s="93" t="s">
        <v>10</v>
      </c>
      <c r="B126" s="52" t="str">
        <f>B5</f>
        <v>PRIPREMNI RADOVI</v>
      </c>
      <c r="C126" s="86" t="s">
        <v>42</v>
      </c>
      <c r="D126" s="87"/>
      <c r="E126" s="87"/>
      <c r="F126" s="94">
        <f>F37</f>
        <v>0</v>
      </c>
    </row>
    <row r="127" spans="1:6" s="38" customFormat="1" ht="30" customHeight="1">
      <c r="A127" s="93" t="s">
        <v>21</v>
      </c>
      <c r="B127" s="52" t="str">
        <f>B40</f>
        <v>ZEMLJANI RADOVI</v>
      </c>
      <c r="C127" s="86" t="s">
        <v>42</v>
      </c>
      <c r="D127" s="87"/>
      <c r="E127" s="87"/>
      <c r="F127" s="94">
        <f>F72</f>
        <v>0</v>
      </c>
    </row>
    <row r="128" spans="1:6" s="38" customFormat="1" ht="30" customHeight="1">
      <c r="A128" s="93" t="s">
        <v>31</v>
      </c>
      <c r="B128" s="52" t="str">
        <f>B76</f>
        <v>RADOVI NA ODVODNJI</v>
      </c>
      <c r="C128" s="86" t="s">
        <v>42</v>
      </c>
      <c r="D128" s="87"/>
      <c r="E128" s="87"/>
      <c r="F128" s="94">
        <f>F90</f>
        <v>0</v>
      </c>
    </row>
    <row r="129" spans="1:6" s="38" customFormat="1" ht="30" customHeight="1">
      <c r="A129" s="93" t="s">
        <v>34</v>
      </c>
      <c r="B129" s="65" t="str">
        <f>B94</f>
        <v>RADOVI NA KOLNIČKOJ KONSTRUKCIJI</v>
      </c>
      <c r="C129" s="86" t="s">
        <v>42</v>
      </c>
      <c r="D129" s="87"/>
      <c r="E129" s="87"/>
      <c r="F129" s="94">
        <f>F120</f>
        <v>0</v>
      </c>
    </row>
    <row r="130" spans="1:6" s="38" customFormat="1" ht="7.5" customHeight="1" thickBot="1">
      <c r="A130" s="95"/>
      <c r="B130" s="52"/>
      <c r="C130" s="63"/>
      <c r="D130" s="51"/>
      <c r="E130" s="51"/>
      <c r="F130" s="96"/>
    </row>
    <row r="131" spans="1:6" s="38" customFormat="1" ht="17.25" thickBot="1" thickTop="1">
      <c r="A131" s="97"/>
      <c r="B131" s="15" t="s">
        <v>43</v>
      </c>
      <c r="C131" s="67" t="s">
        <v>42</v>
      </c>
      <c r="D131" s="15"/>
      <c r="E131" s="15"/>
      <c r="F131" s="98">
        <f>ROUND(SUM(F126:F130),2)</f>
        <v>0</v>
      </c>
    </row>
    <row r="132" spans="1:6" s="38" customFormat="1" ht="11.25" customHeight="1" thickTop="1">
      <c r="A132" s="99"/>
      <c r="B132" s="68"/>
      <c r="C132" s="69"/>
      <c r="D132" s="36"/>
      <c r="E132" s="36"/>
      <c r="F132" s="100"/>
    </row>
    <row r="133" spans="1:6" s="38" customFormat="1" ht="15.75">
      <c r="A133" s="101"/>
      <c r="B133" s="14" t="s">
        <v>44</v>
      </c>
      <c r="C133" s="50" t="s">
        <v>42</v>
      </c>
      <c r="D133" s="42"/>
      <c r="E133" s="42"/>
      <c r="F133" s="102">
        <f>F131*0.25</f>
        <v>0</v>
      </c>
    </row>
    <row r="134" spans="1:6" s="38" customFormat="1" ht="11.25" customHeight="1" thickBot="1">
      <c r="A134" s="101"/>
      <c r="B134" s="14"/>
      <c r="C134" s="50"/>
      <c r="D134" s="42"/>
      <c r="E134" s="42"/>
      <c r="F134" s="102"/>
    </row>
    <row r="135" spans="1:6" s="38" customFormat="1" ht="17.25" thickBot="1" thickTop="1">
      <c r="A135" s="103"/>
      <c r="B135" s="104" t="s">
        <v>45</v>
      </c>
      <c r="C135" s="105" t="s">
        <v>42</v>
      </c>
      <c r="D135" s="104"/>
      <c r="E135" s="104"/>
      <c r="F135" s="106">
        <f>F131+F133</f>
        <v>0</v>
      </c>
    </row>
    <row r="136" spans="1:6" s="38" customFormat="1" ht="16.5" thickTop="1">
      <c r="A136" s="39"/>
      <c r="B136" s="14"/>
      <c r="C136" s="50"/>
      <c r="D136" s="42"/>
      <c r="E136" s="42"/>
      <c r="F136" s="43"/>
    </row>
    <row r="137" spans="1:6" s="38" customFormat="1" ht="15.75">
      <c r="A137" s="39"/>
      <c r="B137" s="14"/>
      <c r="C137" s="50"/>
      <c r="D137" s="42"/>
      <c r="E137" s="42"/>
      <c r="F137" s="43"/>
    </row>
    <row r="138" spans="1:6" s="38" customFormat="1" ht="15.75">
      <c r="A138" s="39"/>
      <c r="B138" s="14"/>
      <c r="C138" s="50"/>
      <c r="D138" s="42"/>
      <c r="E138" s="42"/>
      <c r="F138" s="43"/>
    </row>
    <row r="139" spans="1:6" s="38" customFormat="1" ht="15.75">
      <c r="A139" s="39"/>
      <c r="B139" s="14"/>
      <c r="C139" s="50"/>
      <c r="D139" s="42"/>
      <c r="E139" s="42"/>
      <c r="F139" s="43"/>
    </row>
    <row r="140" spans="1:6" s="38" customFormat="1" ht="15.75">
      <c r="A140" s="39"/>
      <c r="B140" s="14"/>
      <c r="C140" s="50"/>
      <c r="D140" s="42"/>
      <c r="E140" s="42"/>
      <c r="F140" s="43"/>
    </row>
    <row r="141" spans="1:6" s="38" customFormat="1" ht="15.75">
      <c r="A141" s="39"/>
      <c r="B141" s="14"/>
      <c r="C141" s="50"/>
      <c r="D141" s="42"/>
      <c r="E141" s="42"/>
      <c r="F141" s="43"/>
    </row>
    <row r="142" spans="1:6" ht="15">
      <c r="A142" s="16"/>
      <c r="B142" s="10"/>
      <c r="C142" s="11"/>
      <c r="D142" s="12"/>
      <c r="E142" s="12"/>
      <c r="F142" s="17"/>
    </row>
    <row r="143" spans="1:6" ht="15">
      <c r="A143" s="16"/>
      <c r="B143" s="10"/>
      <c r="C143" s="11"/>
      <c r="D143" s="12"/>
      <c r="E143" s="12"/>
      <c r="F143" s="17"/>
    </row>
    <row r="144" spans="1:6" ht="15">
      <c r="A144" s="16"/>
      <c r="B144" s="10"/>
      <c r="C144" s="11"/>
      <c r="D144" s="12"/>
      <c r="E144" s="12"/>
      <c r="F144" s="17"/>
    </row>
    <row r="145" spans="1:6" ht="15">
      <c r="A145" s="16"/>
      <c r="B145" s="10"/>
      <c r="C145" s="11"/>
      <c r="D145" s="12"/>
      <c r="E145" s="12"/>
      <c r="F145" s="17"/>
    </row>
    <row r="146" spans="1:6" ht="15">
      <c r="A146" s="16"/>
      <c r="B146" s="10"/>
      <c r="C146" s="11"/>
      <c r="D146" s="12"/>
      <c r="E146" s="12"/>
      <c r="F146" s="17"/>
    </row>
    <row r="147" spans="1:6" ht="15">
      <c r="A147" s="16"/>
      <c r="B147" s="10"/>
      <c r="C147" s="11"/>
      <c r="D147" s="12"/>
      <c r="E147" s="12"/>
      <c r="F147" s="17"/>
    </row>
    <row r="148" spans="1:6" ht="15">
      <c r="A148" s="16"/>
      <c r="B148" s="10"/>
      <c r="C148" s="11"/>
      <c r="D148" s="12"/>
      <c r="E148" s="12"/>
      <c r="F148" s="17"/>
    </row>
    <row r="149" spans="1:6" ht="15">
      <c r="A149" s="16"/>
      <c r="B149" s="10"/>
      <c r="C149" s="11"/>
      <c r="D149" s="12"/>
      <c r="E149" s="12"/>
      <c r="F149" s="17"/>
    </row>
    <row r="150" spans="1:6" ht="15">
      <c r="A150" s="16"/>
      <c r="B150" s="10"/>
      <c r="C150" s="11"/>
      <c r="D150" s="12"/>
      <c r="E150" s="12"/>
      <c r="F150" s="17"/>
    </row>
    <row r="151" spans="1:6" ht="15">
      <c r="A151" s="16"/>
      <c r="B151" s="10"/>
      <c r="C151" s="11"/>
      <c r="D151" s="12"/>
      <c r="E151" s="12"/>
      <c r="F151" s="17"/>
    </row>
    <row r="152" spans="1:6" ht="15">
      <c r="A152" s="16"/>
      <c r="B152" s="10"/>
      <c r="C152" s="11"/>
      <c r="D152" s="12"/>
      <c r="E152" s="12"/>
      <c r="F152" s="17"/>
    </row>
    <row r="153" spans="1:6" ht="15">
      <c r="A153" s="16"/>
      <c r="B153" s="10"/>
      <c r="C153" s="11"/>
      <c r="D153" s="12"/>
      <c r="E153" s="12"/>
      <c r="F153" s="17"/>
    </row>
    <row r="154" spans="1:6" ht="15">
      <c r="A154" s="16"/>
      <c r="B154" s="10"/>
      <c r="C154" s="11"/>
      <c r="D154" s="12"/>
      <c r="E154" s="12"/>
      <c r="F154" s="17"/>
    </row>
    <row r="155" spans="1:6" ht="15">
      <c r="A155" s="16"/>
      <c r="B155" s="10"/>
      <c r="C155" s="11"/>
      <c r="D155" s="12"/>
      <c r="E155" s="12"/>
      <c r="F155" s="17"/>
    </row>
    <row r="156" spans="1:6" ht="15">
      <c r="A156" s="16"/>
      <c r="B156" s="10"/>
      <c r="C156" s="11"/>
      <c r="D156" s="12"/>
      <c r="E156" s="12"/>
      <c r="F156" s="17"/>
    </row>
    <row r="157" spans="1:6" ht="15">
      <c r="A157" s="16"/>
      <c r="B157" s="10"/>
      <c r="C157" s="11"/>
      <c r="D157" s="12"/>
      <c r="E157" s="12"/>
      <c r="F157" s="17"/>
    </row>
    <row r="158" spans="1:6" ht="15">
      <c r="A158" s="16"/>
      <c r="B158" s="10"/>
      <c r="C158" s="11"/>
      <c r="D158" s="12"/>
      <c r="E158" s="12"/>
      <c r="F158" s="17"/>
    </row>
    <row r="159" spans="1:6" ht="15">
      <c r="A159" s="16"/>
      <c r="B159" s="10"/>
      <c r="C159" s="11"/>
      <c r="D159" s="12"/>
      <c r="E159" s="12"/>
      <c r="F159" s="17"/>
    </row>
    <row r="160" spans="1:6" ht="15">
      <c r="A160" s="16"/>
      <c r="B160" s="10"/>
      <c r="C160" s="11"/>
      <c r="D160" s="12"/>
      <c r="E160" s="12"/>
      <c r="F160" s="17"/>
    </row>
    <row r="161" spans="1:6" ht="15">
      <c r="A161" s="16"/>
      <c r="B161" s="10"/>
      <c r="C161" s="11"/>
      <c r="D161" s="12"/>
      <c r="E161" s="12"/>
      <c r="F161" s="17"/>
    </row>
    <row r="162" spans="1:6" ht="15">
      <c r="A162" s="16"/>
      <c r="B162" s="10"/>
      <c r="C162" s="11"/>
      <c r="D162" s="12"/>
      <c r="E162" s="12"/>
      <c r="F162" s="17"/>
    </row>
    <row r="163" spans="1:6" ht="15">
      <c r="A163" s="16"/>
      <c r="B163" s="10"/>
      <c r="C163" s="11"/>
      <c r="D163" s="12"/>
      <c r="E163" s="12"/>
      <c r="F163" s="17"/>
    </row>
    <row r="164" spans="1:6" ht="15">
      <c r="A164" s="16"/>
      <c r="B164" s="10"/>
      <c r="C164" s="11"/>
      <c r="D164" s="12"/>
      <c r="E164" s="12"/>
      <c r="F164" s="17"/>
    </row>
    <row r="165" spans="1:6" ht="15">
      <c r="A165" s="16"/>
      <c r="B165" s="10"/>
      <c r="C165" s="11"/>
      <c r="D165" s="12"/>
      <c r="E165" s="12"/>
      <c r="F165" s="17"/>
    </row>
    <row r="166" spans="1:6" ht="15">
      <c r="A166" s="16"/>
      <c r="B166" s="10"/>
      <c r="C166" s="11"/>
      <c r="D166" s="12"/>
      <c r="E166" s="12"/>
      <c r="F166" s="17"/>
    </row>
    <row r="167" spans="1:6" ht="15">
      <c r="A167" s="16"/>
      <c r="B167" s="10"/>
      <c r="C167" s="11"/>
      <c r="D167" s="12"/>
      <c r="E167" s="12"/>
      <c r="F167" s="17"/>
    </row>
    <row r="168" spans="1:6" ht="15">
      <c r="A168" s="16"/>
      <c r="B168" s="10"/>
      <c r="C168" s="11"/>
      <c r="D168" s="12"/>
      <c r="E168" s="12"/>
      <c r="F168" s="17"/>
    </row>
    <row r="169" spans="1:6" ht="15">
      <c r="A169" s="16"/>
      <c r="B169" s="10"/>
      <c r="C169" s="11"/>
      <c r="D169" s="12"/>
      <c r="E169" s="12"/>
      <c r="F169" s="17"/>
    </row>
    <row r="170" spans="1:6" ht="15">
      <c r="A170" s="16"/>
      <c r="B170" s="10"/>
      <c r="C170" s="11"/>
      <c r="D170" s="12"/>
      <c r="E170" s="12"/>
      <c r="F170" s="17"/>
    </row>
    <row r="171" spans="1:6" ht="15">
      <c r="A171" s="16"/>
      <c r="B171" s="10"/>
      <c r="C171" s="11"/>
      <c r="D171" s="12"/>
      <c r="E171" s="12"/>
      <c r="F171" s="17"/>
    </row>
    <row r="172" spans="1:6" ht="15">
      <c r="A172" s="16"/>
      <c r="B172" s="10"/>
      <c r="C172" s="11"/>
      <c r="D172" s="12"/>
      <c r="E172" s="12"/>
      <c r="F172" s="17"/>
    </row>
    <row r="173" spans="1:6" ht="15">
      <c r="A173" s="16"/>
      <c r="B173" s="10"/>
      <c r="C173" s="11"/>
      <c r="D173" s="12"/>
      <c r="E173" s="12"/>
      <c r="F173" s="17"/>
    </row>
    <row r="174" spans="1:6" ht="15">
      <c r="A174" s="16"/>
      <c r="B174" s="10"/>
      <c r="C174" s="11"/>
      <c r="D174" s="12"/>
      <c r="E174" s="12"/>
      <c r="F174" s="17"/>
    </row>
    <row r="175" spans="1:6" ht="15">
      <c r="A175" s="16"/>
      <c r="B175" s="10"/>
      <c r="C175" s="11"/>
      <c r="D175" s="12"/>
      <c r="E175" s="12"/>
      <c r="F175" s="17"/>
    </row>
    <row r="176" spans="1:6" ht="15">
      <c r="A176" s="16"/>
      <c r="B176" s="10"/>
      <c r="C176" s="11"/>
      <c r="D176" s="12"/>
      <c r="E176" s="12"/>
      <c r="F176" s="17"/>
    </row>
    <row r="177" spans="1:6" ht="15">
      <c r="A177" s="16"/>
      <c r="B177" s="10"/>
      <c r="C177" s="11"/>
      <c r="D177" s="12"/>
      <c r="E177" s="12"/>
      <c r="F177" s="17"/>
    </row>
    <row r="178" spans="1:6" ht="15">
      <c r="A178" s="16"/>
      <c r="B178" s="10"/>
      <c r="C178" s="11"/>
      <c r="D178" s="12"/>
      <c r="E178" s="12"/>
      <c r="F178" s="17"/>
    </row>
    <row r="179" spans="1:6" ht="15">
      <c r="A179" s="16"/>
      <c r="B179" s="10"/>
      <c r="C179" s="11"/>
      <c r="D179" s="12"/>
      <c r="E179" s="12"/>
      <c r="F179" s="17"/>
    </row>
    <row r="180" spans="1:6" ht="15">
      <c r="A180" s="16"/>
      <c r="B180" s="10"/>
      <c r="C180" s="11"/>
      <c r="D180" s="12"/>
      <c r="E180" s="12"/>
      <c r="F180" s="17"/>
    </row>
    <row r="181" spans="1:6" ht="15">
      <c r="A181" s="16"/>
      <c r="B181" s="10"/>
      <c r="C181" s="11"/>
      <c r="D181" s="12"/>
      <c r="E181" s="12"/>
      <c r="F181" s="17"/>
    </row>
    <row r="182" spans="1:6" ht="15">
      <c r="A182" s="16"/>
      <c r="B182" s="10"/>
      <c r="C182" s="11"/>
      <c r="D182" s="12"/>
      <c r="E182" s="12"/>
      <c r="F182" s="17"/>
    </row>
    <row r="183" spans="1:6" ht="15">
      <c r="A183" s="16"/>
      <c r="B183" s="10"/>
      <c r="C183" s="11"/>
      <c r="D183" s="12"/>
      <c r="E183" s="12"/>
      <c r="F183" s="17"/>
    </row>
    <row r="184" spans="1:6" ht="15">
      <c r="A184" s="16"/>
      <c r="B184" s="10"/>
      <c r="C184" s="11"/>
      <c r="D184" s="12"/>
      <c r="E184" s="12"/>
      <c r="F184" s="17"/>
    </row>
    <row r="185" spans="1:6" ht="15">
      <c r="A185" s="16"/>
      <c r="B185" s="10"/>
      <c r="C185" s="11"/>
      <c r="D185" s="12"/>
      <c r="E185" s="12"/>
      <c r="F185" s="17"/>
    </row>
    <row r="186" spans="1:6" ht="15">
      <c r="A186" s="16"/>
      <c r="B186" s="10"/>
      <c r="C186" s="11"/>
      <c r="D186" s="12"/>
      <c r="E186" s="12"/>
      <c r="F186" s="17"/>
    </row>
    <row r="187" spans="1:6" ht="15">
      <c r="A187" s="16"/>
      <c r="B187" s="10"/>
      <c r="C187" s="11"/>
      <c r="D187" s="12"/>
      <c r="E187" s="12"/>
      <c r="F187" s="17"/>
    </row>
    <row r="188" spans="1:6" ht="15">
      <c r="A188" s="16"/>
      <c r="B188" s="10"/>
      <c r="C188" s="11"/>
      <c r="D188" s="12"/>
      <c r="E188" s="12"/>
      <c r="F188" s="17"/>
    </row>
    <row r="189" spans="1:6" ht="15">
      <c r="A189" s="16"/>
      <c r="B189" s="10"/>
      <c r="C189" s="11"/>
      <c r="D189" s="12"/>
      <c r="E189" s="12"/>
      <c r="F189" s="17"/>
    </row>
    <row r="190" spans="1:6" ht="15">
      <c r="A190" s="16"/>
      <c r="B190" s="10"/>
      <c r="C190" s="11"/>
      <c r="D190" s="12"/>
      <c r="E190" s="12"/>
      <c r="F190" s="17"/>
    </row>
    <row r="191" spans="1:6" ht="15">
      <c r="A191" s="16"/>
      <c r="B191" s="10"/>
      <c r="C191" s="11"/>
      <c r="D191" s="12"/>
      <c r="E191" s="12"/>
      <c r="F191" s="17"/>
    </row>
    <row r="192" spans="1:6" ht="15">
      <c r="A192" s="16"/>
      <c r="B192" s="10"/>
      <c r="C192" s="11"/>
      <c r="D192" s="12"/>
      <c r="E192" s="12"/>
      <c r="F192" s="17"/>
    </row>
    <row r="193" spans="1:6" ht="15">
      <c r="A193" s="16"/>
      <c r="B193" s="10"/>
      <c r="C193" s="11"/>
      <c r="D193" s="12"/>
      <c r="E193" s="12"/>
      <c r="F193" s="17"/>
    </row>
    <row r="194" spans="1:6" ht="15">
      <c r="A194" s="16"/>
      <c r="B194" s="10"/>
      <c r="C194" s="11"/>
      <c r="D194" s="12"/>
      <c r="E194" s="12"/>
      <c r="F194" s="17"/>
    </row>
    <row r="195" spans="1:6" ht="15">
      <c r="A195" s="16"/>
      <c r="B195" s="10"/>
      <c r="C195" s="11"/>
      <c r="D195" s="12"/>
      <c r="E195" s="12"/>
      <c r="F195" s="17"/>
    </row>
    <row r="196" spans="1:6" ht="15">
      <c r="A196" s="16"/>
      <c r="B196" s="10"/>
      <c r="C196" s="11"/>
      <c r="D196" s="12"/>
      <c r="E196" s="12"/>
      <c r="F196" s="17"/>
    </row>
    <row r="197" spans="1:6" ht="15">
      <c r="A197" s="16"/>
      <c r="B197" s="10"/>
      <c r="C197" s="11"/>
      <c r="D197" s="12"/>
      <c r="E197" s="12"/>
      <c r="F197" s="17"/>
    </row>
    <row r="198" spans="1:6" ht="15">
      <c r="A198" s="16"/>
      <c r="B198" s="10"/>
      <c r="C198" s="11"/>
      <c r="D198" s="12"/>
      <c r="E198" s="12"/>
      <c r="F198" s="17"/>
    </row>
    <row r="199" spans="1:6" ht="15">
      <c r="A199" s="16"/>
      <c r="B199" s="10"/>
      <c r="C199" s="11"/>
      <c r="D199" s="12"/>
      <c r="E199" s="12"/>
      <c r="F199" s="17"/>
    </row>
    <row r="200" spans="1:6" ht="15">
      <c r="A200" s="16"/>
      <c r="B200" s="10"/>
      <c r="C200" s="11"/>
      <c r="D200" s="12"/>
      <c r="E200" s="12"/>
      <c r="F200" s="17"/>
    </row>
    <row r="201" spans="1:6" ht="15">
      <c r="A201" s="16"/>
      <c r="B201" s="10"/>
      <c r="C201" s="11"/>
      <c r="D201" s="12"/>
      <c r="E201" s="12"/>
      <c r="F201" s="17"/>
    </row>
    <row r="202" spans="1:6" ht="15">
      <c r="A202" s="16"/>
      <c r="B202" s="10"/>
      <c r="C202" s="11"/>
      <c r="D202" s="12"/>
      <c r="E202" s="12"/>
      <c r="F202" s="17"/>
    </row>
    <row r="203" spans="1:6" ht="15">
      <c r="A203" s="16"/>
      <c r="B203" s="10"/>
      <c r="C203" s="11"/>
      <c r="D203" s="12"/>
      <c r="E203" s="12"/>
      <c r="F203" s="17"/>
    </row>
    <row r="204" spans="1:6" ht="15">
      <c r="A204" s="16"/>
      <c r="B204" s="10"/>
      <c r="C204" s="11"/>
      <c r="D204" s="12"/>
      <c r="E204" s="12"/>
      <c r="F204" s="17"/>
    </row>
    <row r="205" spans="1:6" ht="15">
      <c r="A205" s="16"/>
      <c r="B205" s="10"/>
      <c r="C205" s="11"/>
      <c r="D205" s="12"/>
      <c r="E205" s="12"/>
      <c r="F205" s="17"/>
    </row>
    <row r="206" spans="1:6" ht="15">
      <c r="A206" s="16"/>
      <c r="B206" s="10"/>
      <c r="C206" s="11"/>
      <c r="D206" s="12"/>
      <c r="E206" s="12"/>
      <c r="F206" s="17"/>
    </row>
    <row r="207" spans="1:6" ht="15">
      <c r="A207" s="16"/>
      <c r="B207" s="10"/>
      <c r="C207" s="11"/>
      <c r="D207" s="12"/>
      <c r="E207" s="12"/>
      <c r="F207" s="17"/>
    </row>
    <row r="208" spans="1:6" ht="15">
      <c r="A208" s="16"/>
      <c r="B208" s="10"/>
      <c r="C208" s="11"/>
      <c r="D208" s="12"/>
      <c r="E208" s="12"/>
      <c r="F208" s="17"/>
    </row>
    <row r="209" spans="1:6" ht="15">
      <c r="A209" s="16"/>
      <c r="B209" s="10"/>
      <c r="C209" s="11"/>
      <c r="D209" s="12"/>
      <c r="E209" s="12"/>
      <c r="F209" s="17"/>
    </row>
    <row r="210" spans="1:6" ht="15">
      <c r="A210" s="16"/>
      <c r="B210" s="10"/>
      <c r="C210" s="11"/>
      <c r="D210" s="12"/>
      <c r="E210" s="12"/>
      <c r="F210" s="17"/>
    </row>
    <row r="211" spans="1:6" ht="15">
      <c r="A211" s="16"/>
      <c r="B211" s="10"/>
      <c r="C211" s="11"/>
      <c r="D211" s="12"/>
      <c r="E211" s="12"/>
      <c r="F211" s="17"/>
    </row>
    <row r="212" spans="1:6" ht="15">
      <c r="A212" s="16"/>
      <c r="B212" s="10"/>
      <c r="C212" s="11"/>
      <c r="D212" s="12"/>
      <c r="E212" s="12"/>
      <c r="F212" s="17"/>
    </row>
    <row r="213" spans="1:6" ht="15">
      <c r="A213" s="16"/>
      <c r="B213" s="10"/>
      <c r="C213" s="11"/>
      <c r="D213" s="12"/>
      <c r="E213" s="12"/>
      <c r="F213" s="17"/>
    </row>
    <row r="214" spans="1:6" ht="15">
      <c r="A214" s="16"/>
      <c r="B214" s="10"/>
      <c r="C214" s="11"/>
      <c r="D214" s="12"/>
      <c r="E214" s="12"/>
      <c r="F214" s="17"/>
    </row>
    <row r="215" spans="1:6" ht="15">
      <c r="A215" s="16"/>
      <c r="B215" s="10"/>
      <c r="C215" s="11"/>
      <c r="D215" s="12"/>
      <c r="E215" s="12"/>
      <c r="F215" s="17"/>
    </row>
    <row r="216" spans="1:6" ht="15">
      <c r="A216" s="16"/>
      <c r="B216" s="10"/>
      <c r="C216" s="11"/>
      <c r="D216" s="12"/>
      <c r="E216" s="12"/>
      <c r="F216" s="17"/>
    </row>
    <row r="217" spans="1:6" ht="15">
      <c r="A217" s="16"/>
      <c r="B217" s="10"/>
      <c r="C217" s="11"/>
      <c r="D217" s="12"/>
      <c r="E217" s="12"/>
      <c r="F217" s="17"/>
    </row>
    <row r="218" spans="1:6" ht="15">
      <c r="A218" s="16"/>
      <c r="B218" s="10"/>
      <c r="C218" s="11"/>
      <c r="D218" s="12"/>
      <c r="E218" s="12"/>
      <c r="F218" s="17"/>
    </row>
    <row r="219" spans="1:6" ht="15">
      <c r="A219" s="16"/>
      <c r="B219" s="10"/>
      <c r="C219" s="11"/>
      <c r="D219" s="12"/>
      <c r="E219" s="12"/>
      <c r="F219" s="17"/>
    </row>
    <row r="220" spans="1:6" ht="15">
      <c r="A220" s="16"/>
      <c r="B220" s="10"/>
      <c r="C220" s="11"/>
      <c r="D220" s="12"/>
      <c r="E220" s="12"/>
      <c r="F220" s="17"/>
    </row>
    <row r="221" spans="1:6" ht="15">
      <c r="A221" s="16"/>
      <c r="B221" s="10"/>
      <c r="C221" s="11"/>
      <c r="D221" s="12"/>
      <c r="E221" s="12"/>
      <c r="F221" s="17"/>
    </row>
    <row r="222" spans="1:6" ht="15">
      <c r="A222" s="16"/>
      <c r="B222" s="10"/>
      <c r="C222" s="11"/>
      <c r="D222" s="12"/>
      <c r="E222" s="12"/>
      <c r="F222" s="17"/>
    </row>
    <row r="223" spans="1:6" ht="15">
      <c r="A223" s="16"/>
      <c r="B223" s="10"/>
      <c r="C223" s="11"/>
      <c r="D223" s="12"/>
      <c r="E223" s="12"/>
      <c r="F223" s="17"/>
    </row>
    <row r="224" spans="1:6" ht="15">
      <c r="A224" s="18"/>
      <c r="B224" s="19"/>
      <c r="C224" s="20"/>
      <c r="D224" s="21"/>
      <c r="E224" s="12"/>
      <c r="F224" s="17"/>
    </row>
    <row r="225" spans="1:6" ht="16.5">
      <c r="A225" s="22"/>
      <c r="B225" s="23"/>
      <c r="C225" s="24"/>
      <c r="D225" s="25"/>
      <c r="E225" s="25"/>
      <c r="F225" s="25"/>
    </row>
    <row r="226" spans="1:6" ht="16.5">
      <c r="A226" s="22"/>
      <c r="B226" s="26"/>
      <c r="C226" s="24"/>
      <c r="D226" s="25"/>
      <c r="E226" s="25"/>
      <c r="F226" s="25"/>
    </row>
    <row r="227" spans="1:6" ht="16.5">
      <c r="A227" s="22"/>
      <c r="B227" s="26"/>
      <c r="C227" s="24"/>
      <c r="D227" s="25"/>
      <c r="E227" s="25"/>
      <c r="F227" s="25"/>
    </row>
    <row r="228" spans="1:6" ht="16.5">
      <c r="A228" s="22"/>
      <c r="B228" s="26"/>
      <c r="C228" s="24"/>
      <c r="D228" s="25"/>
      <c r="E228" s="25"/>
      <c r="F228" s="25"/>
    </row>
    <row r="229" spans="1:6" ht="16.5">
      <c r="A229" s="22"/>
      <c r="B229" s="23"/>
      <c r="C229" s="24"/>
      <c r="D229" s="25"/>
      <c r="E229" s="25"/>
      <c r="F229" s="25"/>
    </row>
    <row r="230" spans="1:6" ht="15">
      <c r="A230" s="27"/>
      <c r="B230" s="26"/>
      <c r="C230" s="24"/>
      <c r="D230" s="25"/>
      <c r="E230" s="25"/>
      <c r="F230" s="25"/>
    </row>
    <row r="231" spans="1:6" ht="16.5">
      <c r="A231" s="22"/>
      <c r="B231" s="23"/>
      <c r="C231" s="24"/>
      <c r="D231" s="25"/>
      <c r="E231" s="25"/>
      <c r="F231" s="25"/>
    </row>
  </sheetData>
  <sheetProtection password="CE88" sheet="1" objects="1" scenarios="1"/>
  <protectedRanges>
    <protectedRange sqref="B81" name="Raspon4"/>
    <protectedRange sqref="E8:E118" name="Raspon2"/>
    <protectedRange sqref="E8:E118" name="Raspon1"/>
    <protectedRange sqref="B78" name="Raspon3"/>
  </protectedRanges>
  <mergeCells count="1">
    <mergeCell ref="B1:E1"/>
  </mergeCells>
  <printOptions/>
  <pageMargins left="0.75" right="0.75" top="1" bottom="1" header="0.5" footer="0.5"/>
  <pageSetup horizontalDpi="600" verticalDpi="600" orientation="portrait" paperSize="9" scale="69" r:id="rId1"/>
  <rowBreaks count="3" manualBreakCount="3">
    <brk id="38" max="255" man="1"/>
    <brk id="73" max="255" man="1"/>
    <brk id="9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7"/>
  <sheetViews>
    <sheetView zoomScalePageLayoutView="0" workbookViewId="0" topLeftCell="A7">
      <selection activeCell="C3" sqref="C3"/>
    </sheetView>
  </sheetViews>
  <sheetFormatPr defaultColWidth="9.140625" defaultRowHeight="15"/>
  <cols>
    <col min="3" max="3" width="58.140625" style="0" customWidth="1"/>
    <col min="7" max="7" width="15.7109375" style="0" customWidth="1"/>
  </cols>
  <sheetData>
    <row r="1" spans="2:7" ht="15.75">
      <c r="B1" s="123" t="s">
        <v>105</v>
      </c>
      <c r="C1" s="124"/>
      <c r="D1" s="124"/>
      <c r="E1" s="124"/>
      <c r="F1" s="124"/>
      <c r="G1" s="124"/>
    </row>
    <row r="4" spans="2:7" ht="15.75" customHeight="1" thickBot="1">
      <c r="B4" s="125" t="s">
        <v>97</v>
      </c>
      <c r="C4" s="126"/>
      <c r="D4" s="126"/>
      <c r="E4" s="126"/>
      <c r="F4" s="126"/>
      <c r="G4" s="126"/>
    </row>
    <row r="5" spans="2:7" s="38" customFormat="1" ht="21" customHeight="1" thickTop="1">
      <c r="B5" s="88" t="s">
        <v>101</v>
      </c>
      <c r="C5" s="89" t="s">
        <v>41</v>
      </c>
      <c r="D5" s="90"/>
      <c r="E5" s="91"/>
      <c r="F5" s="91"/>
      <c r="G5" s="92"/>
    </row>
    <row r="6" spans="2:7" s="38" customFormat="1" ht="30" customHeight="1">
      <c r="B6" s="93" t="s">
        <v>10</v>
      </c>
      <c r="C6" s="52" t="s">
        <v>11</v>
      </c>
      <c r="D6" s="86" t="s">
        <v>42</v>
      </c>
      <c r="E6" s="87"/>
      <c r="F6" s="87"/>
      <c r="G6" s="94">
        <f>'Kalnik-Borje'!G127</f>
        <v>0</v>
      </c>
    </row>
    <row r="7" spans="2:7" s="38" customFormat="1" ht="30" customHeight="1">
      <c r="B7" s="93" t="s">
        <v>21</v>
      </c>
      <c r="C7" s="52" t="s">
        <v>99</v>
      </c>
      <c r="D7" s="86" t="s">
        <v>42</v>
      </c>
      <c r="E7" s="87"/>
      <c r="F7" s="87"/>
      <c r="G7" s="94">
        <f>'Kalnik-Borje'!G128</f>
        <v>0</v>
      </c>
    </row>
    <row r="8" spans="2:7" s="38" customFormat="1" ht="30" customHeight="1">
      <c r="B8" s="93" t="s">
        <v>31</v>
      </c>
      <c r="C8" s="52" t="s">
        <v>100</v>
      </c>
      <c r="D8" s="86" t="s">
        <v>42</v>
      </c>
      <c r="E8" s="87"/>
      <c r="F8" s="87"/>
      <c r="G8" s="94">
        <f>'Kalnik-Borje'!G129</f>
        <v>0</v>
      </c>
    </row>
    <row r="9" spans="2:7" s="38" customFormat="1" ht="30" customHeight="1">
      <c r="B9" s="93" t="s">
        <v>34</v>
      </c>
      <c r="C9" s="65" t="s">
        <v>72</v>
      </c>
      <c r="D9" s="86" t="s">
        <v>42</v>
      </c>
      <c r="E9" s="87"/>
      <c r="F9" s="87"/>
      <c r="G9" s="94">
        <f>'Kalnik-Borje'!G130</f>
        <v>0</v>
      </c>
    </row>
    <row r="10" spans="2:7" s="38" customFormat="1" ht="16.5" thickBot="1">
      <c r="B10" s="95"/>
      <c r="C10" s="52"/>
      <c r="D10" s="63"/>
      <c r="E10" s="51"/>
      <c r="F10" s="51"/>
      <c r="G10" s="96"/>
    </row>
    <row r="11" spans="2:7" s="38" customFormat="1" ht="17.25" thickBot="1" thickTop="1">
      <c r="B11" s="97"/>
      <c r="C11" s="15" t="s">
        <v>43</v>
      </c>
      <c r="D11" s="67" t="s">
        <v>42</v>
      </c>
      <c r="E11" s="15"/>
      <c r="F11" s="15"/>
      <c r="G11" s="98">
        <f>SUM(G6:G10)</f>
        <v>0</v>
      </c>
    </row>
    <row r="12" spans="2:7" s="38" customFormat="1" ht="11.25" customHeight="1" thickTop="1">
      <c r="B12" s="99"/>
      <c r="C12" s="68"/>
      <c r="D12" s="69"/>
      <c r="E12" s="36"/>
      <c r="F12" s="36"/>
      <c r="G12" s="100"/>
    </row>
    <row r="13" spans="2:7" s="38" customFormat="1" ht="15.75">
      <c r="B13" s="101"/>
      <c r="C13" s="14" t="s">
        <v>44</v>
      </c>
      <c r="D13" s="50" t="s">
        <v>42</v>
      </c>
      <c r="E13" s="42"/>
      <c r="F13" s="42"/>
      <c r="G13" s="102">
        <f>G11*0.25</f>
        <v>0</v>
      </c>
    </row>
    <row r="14" spans="2:7" s="38" customFormat="1" ht="11.25" customHeight="1" thickBot="1">
      <c r="B14" s="101"/>
      <c r="C14" s="14"/>
      <c r="D14" s="50"/>
      <c r="E14" s="42"/>
      <c r="F14" s="42"/>
      <c r="G14" s="102"/>
    </row>
    <row r="15" spans="2:7" s="38" customFormat="1" ht="39" customHeight="1" thickBot="1" thickTop="1">
      <c r="B15" s="103"/>
      <c r="C15" s="104" t="s">
        <v>45</v>
      </c>
      <c r="D15" s="105" t="s">
        <v>42</v>
      </c>
      <c r="E15" s="104"/>
      <c r="F15" s="104"/>
      <c r="G15" s="106">
        <f>G11+G13</f>
        <v>0</v>
      </c>
    </row>
    <row r="16" ht="15.75" thickTop="1"/>
    <row r="18" spans="2:7" ht="15.75" customHeight="1" thickBot="1">
      <c r="B18" s="125" t="s">
        <v>98</v>
      </c>
      <c r="C18" s="126"/>
      <c r="D18" s="126"/>
      <c r="E18" s="126"/>
      <c r="F18" s="126"/>
      <c r="G18" s="126"/>
    </row>
    <row r="19" spans="2:7" s="38" customFormat="1" ht="21" customHeight="1" thickTop="1">
      <c r="B19" s="88" t="s">
        <v>102</v>
      </c>
      <c r="C19" s="89" t="s">
        <v>41</v>
      </c>
      <c r="D19" s="90"/>
      <c r="E19" s="91"/>
      <c r="F19" s="91"/>
      <c r="G19" s="92"/>
    </row>
    <row r="20" spans="2:7" s="38" customFormat="1" ht="30" customHeight="1">
      <c r="B20" s="93" t="s">
        <v>10</v>
      </c>
      <c r="C20" s="52" t="s">
        <v>11</v>
      </c>
      <c r="D20" s="86" t="s">
        <v>42</v>
      </c>
      <c r="E20" s="87"/>
      <c r="F20" s="87"/>
      <c r="G20" s="94">
        <f>'Kalnik-Kamešnica'!F126</f>
        <v>0</v>
      </c>
    </row>
    <row r="21" spans="2:7" s="38" customFormat="1" ht="30" customHeight="1">
      <c r="B21" s="93" t="s">
        <v>21</v>
      </c>
      <c r="C21" s="52" t="s">
        <v>99</v>
      </c>
      <c r="D21" s="86" t="s">
        <v>42</v>
      </c>
      <c r="E21" s="87"/>
      <c r="F21" s="87"/>
      <c r="G21" s="94">
        <f>'Kalnik-Kamešnica'!F127</f>
        <v>0</v>
      </c>
    </row>
    <row r="22" spans="2:7" s="38" customFormat="1" ht="30" customHeight="1">
      <c r="B22" s="93" t="s">
        <v>31</v>
      </c>
      <c r="C22" s="52" t="s">
        <v>100</v>
      </c>
      <c r="D22" s="86" t="s">
        <v>42</v>
      </c>
      <c r="E22" s="87"/>
      <c r="F22" s="87"/>
      <c r="G22" s="94">
        <f>'Kalnik-Kamešnica'!F128</f>
        <v>0</v>
      </c>
    </row>
    <row r="23" spans="2:7" s="38" customFormat="1" ht="30" customHeight="1">
      <c r="B23" s="93" t="s">
        <v>34</v>
      </c>
      <c r="C23" s="65" t="s">
        <v>72</v>
      </c>
      <c r="D23" s="86" t="s">
        <v>42</v>
      </c>
      <c r="E23" s="87"/>
      <c r="F23" s="87"/>
      <c r="G23" s="94">
        <f>'Kalnik-Kamešnica'!F129</f>
        <v>0</v>
      </c>
    </row>
    <row r="24" spans="2:7" s="38" customFormat="1" ht="16.5" thickBot="1">
      <c r="B24" s="95"/>
      <c r="C24" s="52"/>
      <c r="D24" s="63"/>
      <c r="E24" s="51"/>
      <c r="F24" s="51"/>
      <c r="G24" s="96"/>
    </row>
    <row r="25" spans="2:7" s="38" customFormat="1" ht="17.25" thickBot="1" thickTop="1">
      <c r="B25" s="97"/>
      <c r="C25" s="15" t="s">
        <v>43</v>
      </c>
      <c r="D25" s="67" t="s">
        <v>42</v>
      </c>
      <c r="E25" s="15"/>
      <c r="F25" s="15"/>
      <c r="G25" s="98">
        <f>SUM(G20:G24)</f>
        <v>0</v>
      </c>
    </row>
    <row r="26" spans="2:7" s="38" customFormat="1" ht="11.25" customHeight="1" thickTop="1">
      <c r="B26" s="99"/>
      <c r="C26" s="68"/>
      <c r="D26" s="69"/>
      <c r="E26" s="36"/>
      <c r="F26" s="36"/>
      <c r="G26" s="100"/>
    </row>
    <row r="27" spans="2:7" s="38" customFormat="1" ht="15.75">
      <c r="B27" s="101"/>
      <c r="C27" s="14" t="s">
        <v>44</v>
      </c>
      <c r="D27" s="50" t="s">
        <v>42</v>
      </c>
      <c r="E27" s="42"/>
      <c r="F27" s="42"/>
      <c r="G27" s="102">
        <f>G25*0.25</f>
        <v>0</v>
      </c>
    </row>
    <row r="28" spans="2:7" s="38" customFormat="1" ht="11.25" customHeight="1" thickBot="1">
      <c r="B28" s="101"/>
      <c r="C28" s="14"/>
      <c r="D28" s="50"/>
      <c r="E28" s="42"/>
      <c r="F28" s="42"/>
      <c r="G28" s="102"/>
    </row>
    <row r="29" spans="2:7" s="38" customFormat="1" ht="33.75" customHeight="1" thickBot="1" thickTop="1">
      <c r="B29" s="103"/>
      <c r="C29" s="104" t="s">
        <v>45</v>
      </c>
      <c r="D29" s="105" t="s">
        <v>42</v>
      </c>
      <c r="E29" s="104"/>
      <c r="F29" s="104"/>
      <c r="G29" s="106">
        <f>SUM(G25+G27)</f>
        <v>0</v>
      </c>
    </row>
    <row r="30" ht="15.75" thickTop="1"/>
    <row r="32" spans="2:7" ht="23.25">
      <c r="B32" s="114" t="s">
        <v>103</v>
      </c>
      <c r="C32" s="115"/>
      <c r="D32" s="112"/>
      <c r="E32" s="112"/>
      <c r="F32" s="112"/>
      <c r="G32" s="113"/>
    </row>
    <row r="33" spans="2:7" s="38" customFormat="1" ht="54.75" customHeight="1" thickBot="1">
      <c r="B33" s="108"/>
      <c r="C33" s="109" t="s">
        <v>43</v>
      </c>
      <c r="D33" s="110" t="s">
        <v>42</v>
      </c>
      <c r="E33" s="109"/>
      <c r="F33" s="109"/>
      <c r="G33" s="111">
        <f>G11+G25</f>
        <v>0</v>
      </c>
    </row>
    <row r="34" spans="2:7" s="38" customFormat="1" ht="11.25" customHeight="1" thickTop="1">
      <c r="B34" s="99"/>
      <c r="C34" s="68"/>
      <c r="D34" s="69"/>
      <c r="E34" s="36"/>
      <c r="F34" s="36"/>
      <c r="G34" s="100"/>
    </row>
    <row r="35" spans="2:7" s="38" customFormat="1" ht="15.75">
      <c r="B35" s="101"/>
      <c r="C35" s="14" t="s">
        <v>44</v>
      </c>
      <c r="D35" s="50" t="s">
        <v>42</v>
      </c>
      <c r="E35" s="42"/>
      <c r="F35" s="42"/>
      <c r="G35" s="102">
        <f>G33*0.25</f>
        <v>0</v>
      </c>
    </row>
    <row r="36" spans="2:7" s="38" customFormat="1" ht="11.25" customHeight="1" thickBot="1">
      <c r="B36" s="101"/>
      <c r="C36" s="14"/>
      <c r="D36" s="50"/>
      <c r="E36" s="42"/>
      <c r="F36" s="42"/>
      <c r="G36" s="102"/>
    </row>
    <row r="37" spans="2:7" s="38" customFormat="1" ht="51.75" customHeight="1" thickBot="1" thickTop="1">
      <c r="B37" s="103"/>
      <c r="C37" s="104" t="s">
        <v>45</v>
      </c>
      <c r="D37" s="105" t="s">
        <v>42</v>
      </c>
      <c r="E37" s="104"/>
      <c r="F37" s="104"/>
      <c r="G37" s="106">
        <f>G33+G35</f>
        <v>0</v>
      </c>
    </row>
    <row r="38" ht="15.75" thickTop="1"/>
  </sheetData>
  <sheetProtection password="CE88" sheet="1" objects="1" scenarios="1"/>
  <mergeCells count="3">
    <mergeCell ref="B1:G1"/>
    <mergeCell ref="B18:G18"/>
    <mergeCell ref="B4:G4"/>
  </mergeCells>
  <printOptions/>
  <pageMargins left="0.75" right="0.75" top="1" bottom="1" header="0.5" footer="0.5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Računovostvo</cp:lastModifiedBy>
  <cp:lastPrinted>2020-07-30T12:59:08Z</cp:lastPrinted>
  <dcterms:created xsi:type="dcterms:W3CDTF">2019-05-29T11:53:30Z</dcterms:created>
  <dcterms:modified xsi:type="dcterms:W3CDTF">2020-07-30T12:59:29Z</dcterms:modified>
  <cp:category/>
  <cp:version/>
  <cp:contentType/>
  <cp:contentStatus/>
</cp:coreProperties>
</file>