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6" tabRatio="987" activeTab="0"/>
  </bookViews>
  <sheets>
    <sheet name="1. Opći dio" sheetId="1" r:id="rId1"/>
    <sheet name="2. Račun prihoda i rashoda" sheetId="2" r:id="rId2"/>
    <sheet name="3. Posebni dio" sheetId="3" r:id="rId3"/>
    <sheet name="Zadnja strana" sheetId="4" r:id="rId4"/>
  </sheets>
  <definedNames>
    <definedName name="_xlnm.Print_Titles" localSheetId="2">'3. Posebni dio'!$5:$6</definedName>
    <definedName name="_xlnm.Print_Area" localSheetId="0">'1. Opći dio'!$A$1:$H$34</definedName>
    <definedName name="_xlnm.Print_Area" localSheetId="1">'2. Račun prihoda i rashoda'!$A$1:$G$86</definedName>
    <definedName name="_xlnm.Print_Area" localSheetId="2">'3. Posebni dio'!$A$1:$G$391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<sst xmlns="http://schemas.openxmlformats.org/spreadsheetml/2006/main" count="517" uniqueCount="221">
  <si>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</si>
  <si>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</si>
  <si>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</si>
  <si>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</si>
  <si>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</si>
  <si>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</si>
  <si>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</si>
  <si>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</si>
  <si>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</si>
  <si>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</si>
  <si>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</si>
  <si>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</si>
  <si>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</si>
  <si>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</si>
  <si>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</si>
  <si>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</si>
  <si>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</si>
  <si>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</si>
  <si>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</si>
  <si>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</si>
  <si>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</si>
  <si>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</si>
  <si>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</si>
  <si>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</si>
  <si>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</si>
  <si>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</si>
  <si>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</si>
  <si>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</si>
  <si>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</si>
  <si>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</si>
  <si>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</si>
  <si>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</si>
  <si>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</si>
  <si>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</si>
  <si>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</si>
  <si>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</si>
  <si>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</si>
  <si>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</si>
  <si>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</si>
  <si>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</si>
  <si>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</si>
  <si>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</si>
  <si>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</si>
  <si>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</si>
  <si>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</si>
  <si>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</si>
  <si>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</si>
  <si>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</si>
  <si>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</si>
  <si>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</si>
  <si>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</si>
  <si>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</si>
  <si>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</si>
  <si>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</si>
  <si>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</si>
  <si>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</si>
  <si>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</si>
  <si>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</si>
  <si>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</si>
  <si>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</si>
  <si>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</si>
  <si>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</si>
  <si>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</si>
  <si>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</si>
  <si>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</si>
  <si>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</si>
  <si>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</si>
  <si>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</si>
  <si>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</si>
  <si>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</si>
  <si>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</si>
  <si>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</si>
  <si>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</si>
  <si>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</si>
  <si>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</si>
  <si>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</si>
  <si>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</si>
  <si>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</si>
  <si>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</si>
  <si>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</si>
  <si>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</si>
  <si>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</si>
  <si>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</si>
  <si>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</si>
  <si>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</si>
  <si>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</si>
  <si>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</si>
  <si>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</si>
  <si>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</si>
  <si>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</si>
  <si>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 xml:space="preserve">  Igor Tomić, univ.bacc.ing.mech.</t>
  </si>
  <si>
    <t xml:space="preserve">    Izdaci za financijsku imovinu i otplate zajmova</t>
  </si>
  <si>
    <t xml:space="preserve">    Neto financiranje</t>
  </si>
  <si>
    <t xml:space="preserve">    Višak/manjak + neto financiranje</t>
  </si>
  <si>
    <t>IZVOR OSTALI PRIHODI ZA POSEBNE NAMJENE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</si>
  <si>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</si>
  <si>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</si>
  <si>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</si>
  <si>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</si>
  <si>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</si>
  <si>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</si>
  <si>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</si>
  <si>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</si>
  <si>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</si>
  <si>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</si>
  <si>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</si>
  <si>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</si>
  <si>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</si>
  <si>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</si>
  <si>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</si>
  <si>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</si>
  <si>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IZVOR PRIHODI OD PRODAJE ILI ZAMJENE NEFINANCIJSKE IMOVINE</t>
  </si>
  <si>
    <t xml:space="preserve">IZVOR OSTALE POMOĆI 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</si>
  <si>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</si>
  <si>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</si>
  <si>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</si>
  <si>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</si>
  <si>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</si>
  <si>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</si>
  <si>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</si>
  <si>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Izdaci za otplatu glavnice primljenih kredita i zajmova</t>
  </si>
  <si>
    <t>Otplata glavnice primljenih kredita i zajmova od kreditnih i ostalih financijskih institucija izvan javnog sektora</t>
  </si>
  <si>
    <t>UKUPNO RASHODI POSLOVANJA I RASHODI ZA NABAVU NEFINANCIJSKE IMOVINE</t>
  </si>
  <si>
    <t>A. RAČUN PRIHODA I RASHODA</t>
  </si>
  <si>
    <t>B. RAČUN FINANCIRANJA</t>
  </si>
  <si>
    <t>Kamate za primljene zajmove</t>
  </si>
  <si>
    <t>Aktivnost A100002 Finaciranje i zaduživanje</t>
  </si>
  <si>
    <t>Aktivnost A100003 Izvanredni i nepredviđeni rashodi - proračunska zaliha</t>
  </si>
  <si>
    <t>Aktivnost  A100004 Rad političkih stranaka</t>
  </si>
  <si>
    <t>Projekt T102002 Održavanje građevina javne odvodnje oborinskih voda</t>
  </si>
  <si>
    <t xml:space="preserve"> Aktivnost  A100005 Informiranje i odnosi s javnošću</t>
  </si>
  <si>
    <t xml:space="preserve"> Aktivnost  A100007  Dan Općine</t>
  </si>
  <si>
    <t xml:space="preserve"> Aktivnost  A100008  Članarine</t>
  </si>
  <si>
    <t>Aktivnost A100009 Elementarne nepogode</t>
  </si>
  <si>
    <t>Aktivnost A100010 Povećanje temeljnog kapitala trgovačkim društvima</t>
  </si>
  <si>
    <t>Projekt T102003 Održavanje javnih zelenih površina</t>
  </si>
  <si>
    <t xml:space="preserve">Projet T102004 Održavanje građevina, uređaja i predmeta javne namjene                         </t>
  </si>
  <si>
    <t xml:space="preserve">Projekt T102005 Održavanje groblja i usluga ukopa                      </t>
  </si>
  <si>
    <t xml:space="preserve">Projekt T102006 Održavanje čistoće javnih površina                     </t>
  </si>
  <si>
    <t xml:space="preserve">Projet T102007 Održavanje javne rasvjete                              </t>
  </si>
  <si>
    <t xml:space="preserve">Projekt T102009 Veterinarsko-higijeničarske usluge                      </t>
  </si>
  <si>
    <t>PROGRAM 103 Građenje komunalne infrastrukture</t>
  </si>
  <si>
    <t xml:space="preserve">Projekt K103003 Projektna dokumentacija nerazvrstanih cesta                             </t>
  </si>
  <si>
    <t>PROGRAM 104 Prostornog uređenja i unapređenja stanovanja</t>
  </si>
  <si>
    <t>PROGRAM 105 Javne potrebe u kulturi i razvoju organizacija civilnog društva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</si>
  <si>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</si>
  <si>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</si>
  <si>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</si>
  <si>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A107002 Nabava opreme za školstvo i pripomoć školama      </t>
  </si>
  <si>
    <t xml:space="preserve">Aktivnost 107003 Nagrade učenicima i mentorima za postignute uspjehe                                   </t>
  </si>
  <si>
    <t>PROGRAM 108 Javne potrebe u socijalnoj skrbi</t>
  </si>
  <si>
    <t>PROGRAM 109 Javne potrebe u sportu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</si>
  <si>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</si>
  <si>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</si>
  <si>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</si>
  <si>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</si>
  <si>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</si>
  <si>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</si>
  <si>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</si>
  <si>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</si>
  <si>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</si>
  <si>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IZVOR NAMJENSKI PRIHODI OD ZADUŽIVANJA</t>
  </si>
  <si>
    <t>IZVOR POMOĆI</t>
  </si>
  <si>
    <t xml:space="preserve">IZVOR POMOĆI </t>
  </si>
  <si>
    <t xml:space="preserve">IZVOR  POMOĆI </t>
  </si>
  <si>
    <t xml:space="preserve">Projekt K103008 Energetski neovisna javna rasvjeta                        </t>
  </si>
  <si>
    <t xml:space="preserve">  Ukupan donos viška/manjka iz prethodne(ih) godine</t>
  </si>
  <si>
    <t>C. PRENESENA SREDSTVA</t>
  </si>
  <si>
    <t xml:space="preserve"> Višak/manjak iz prethodne(ih) godine koji će se pokriti/rasporediti</t>
  </si>
  <si>
    <t>Projekt K103009 Tržnica Kalnik</t>
  </si>
  <si>
    <t>Kazne, upravne mjere i ostali prihodi</t>
  </si>
  <si>
    <t>Kazne i upravne mjere</t>
  </si>
  <si>
    <t>Aktivnost  A100006 Donacije i sponzorstva, manifestacije</t>
  </si>
  <si>
    <r>
      <t xml:space="preserve">Rashodi za nabavu neproizvedene </t>
    </r>
    <r>
      <rPr>
        <b/>
        <sz val="10"/>
        <rFont val="Calibri"/>
        <family val="2"/>
      </rPr>
      <t>dugotrajne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imovine</t>
    </r>
  </si>
  <si>
    <t>Projekt K103005 Izgradnja pješačke staze Trg Stjepana Radića - Novi Kalnik</t>
  </si>
  <si>
    <t xml:space="preserve">Aktivnost A107001 Nabava radnih bilježnica od 1. do 8. razreda                  </t>
  </si>
  <si>
    <t xml:space="preserve">Projekt K103006 Groblja - javna energetski neovisna rasvjeta i projektna dokumentacija  za izgradnju groblja                           </t>
  </si>
  <si>
    <t>Projekt K104001 Rekonstrukcija i dogradnja Društvenog doma Gornje Borje</t>
  </si>
  <si>
    <t>Projekt K104002 Rekonstrukcija i dogradnja Društvenog doma Vojnovec Kalnički</t>
  </si>
  <si>
    <t>Projekt K104006 Pastoralni centar</t>
  </si>
  <si>
    <t>Projekt K104007 Zdravstvena ambulanta</t>
  </si>
  <si>
    <t>Projekt K104008 Novi Kalnik</t>
  </si>
  <si>
    <t>Projekt K109003 Sportska dvorana</t>
  </si>
  <si>
    <t>Projekt K103007 Oprema za javne površine</t>
  </si>
  <si>
    <t xml:space="preserve">Projekt K104009 Poduzetničke zone </t>
  </si>
  <si>
    <t>Projekt K104012 Kapitalne pomoći, subvencije trgovačkim društvima, zadrugama, poljoprivrednicima, obrtnicima</t>
  </si>
  <si>
    <t xml:space="preserve">Projekt T102008 Deratizacija i dezinsekcija                          </t>
  </si>
  <si>
    <t xml:space="preserve">Projekt K103001 Modernizacija cesta  </t>
  </si>
  <si>
    <t>UKUPNI PRIHODI</t>
  </si>
  <si>
    <t>UKUPNI RASHODI</t>
  </si>
  <si>
    <t>Projekt K105001 Arheološki muzej</t>
  </si>
  <si>
    <t>Projekt K105002 Biblijski vrt mira</t>
  </si>
  <si>
    <t>Aktivnost  A105001 Održavanje kulturnih i sahralnih objekata</t>
  </si>
  <si>
    <t>Aktivnost  A105002 Ostale društvene i vjerske organizacije</t>
  </si>
  <si>
    <t xml:space="preserve">        Proračun Općine Kalnik za 2021. godinu (u daljnjem tekstu: Proračun) i projekcije za 2022. i 2023. godinu sastoji se od:</t>
  </si>
  <si>
    <t>Proračun za 2021. godinu</t>
  </si>
  <si>
    <t>Projekcija za 2022. godinu</t>
  </si>
  <si>
    <t>Projekcija za 
2023. godinu</t>
  </si>
  <si>
    <t>URBROJ: 2137/23-20-1</t>
  </si>
  <si>
    <t xml:space="preserve">         Ovaj Proračun objavit će se u "Službenom glasniku Koprivničko-križevačke županije", a stupa na snagu                                                                                                                              1. siječnja 2021. godine.</t>
  </si>
  <si>
    <t xml:space="preserve">        Plan razvojnih programa Općine Kalnik za razdoblje od 2021. - 2023. godine sastavni je dio Proračuna i nalazi se u prilogu. </t>
  </si>
  <si>
    <t>Projekt K109001 Sportski i vatrogasni centar MAROF</t>
  </si>
  <si>
    <t>Projekt K109002 Sportski centar KAMEN</t>
  </si>
  <si>
    <t>Projekt T104008 Upravljanje imovinom</t>
  </si>
  <si>
    <t>Projekt T104007 Sufinanciranje održavanja lokalnih cesta</t>
  </si>
  <si>
    <t>Pomoći unutar općeg proračuna</t>
  </si>
  <si>
    <t xml:space="preserve"> Projekt K103002 Rekonstrukcija nerazvrstane ceste NC02                       </t>
  </si>
  <si>
    <t>Kazne, paneli i naknade štete</t>
  </si>
  <si>
    <t xml:space="preserve"> Aktivnost  A100011  Lokalni izbori</t>
  </si>
  <si>
    <t xml:space="preserve">        Ukupni rashodi i izdaci u svoti 21.550.000,00 kuna iskazani u Proračunu, raspoređuju se po nositeljima, korisnicima, programima i namjenama u Posebnom dijelu Proračuna kako slijedi:</t>
  </si>
  <si>
    <t>Proračun za 
2021. godinu</t>
  </si>
  <si>
    <t>Kazne, penali i naknade štete</t>
  </si>
  <si>
    <t>Ostali prihodi</t>
  </si>
  <si>
    <t xml:space="preserve">        Prihodi i rashodi, te primici i izdaci po ekonomskoj klasifikaciji utvrđeni su u A. Računu prihoda i rashoda i B. Računu financiranja, u Proračunu i projekcijama za 2022. i 2023. godinu, kako slijedi:</t>
  </si>
  <si>
    <t>Projekt K103010 Rekonstrukcija traktorskih putova u šumske ceste</t>
  </si>
  <si>
    <t>IZVOR POMOĆI, PRIHODI ZA POSEBNE NAMJENE</t>
  </si>
  <si>
    <t>Projekt K105003 Kapela Potok Kalnički</t>
  </si>
  <si>
    <t>KLASA: 400-08/20-01/01</t>
  </si>
  <si>
    <t>PRIJEDLOG PRORAČUNA OPĆINE KALNIK 
ZA 2021. GODINU I PROJEKCIJE ZA 2022. I 2023. GODINU</t>
  </si>
  <si>
    <t xml:space="preserve">
        Na temelju članka 39. Zakona o proračunu ("Narodne novine'' broj 87/08., 136/12. i 15/15.) i članka 32. Statuta Općine Kalnik (''Službeni glasnik Koprivničko-križevačke županije" broj 5/13, 4/18. i 4/20), Općinsko vijeće Općine Kalnik na __. sjednici održanoj ___________. donijelo je
</t>
  </si>
  <si>
    <t>Kalnik, ____________ 2020.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</si>
</sst>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25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4" fontId="2" fillId="24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4" fontId="22" fillId="8" borderId="16" xfId="0" applyNumberFormat="1" applyFont="1" applyFill="1" applyBorder="1" applyAlignment="1">
      <alignment/>
    </xf>
    <xf numFmtId="4" fontId="17" fillId="8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2" fillId="24" borderId="16" xfId="0" applyNumberFormat="1" applyFont="1" applyFill="1" applyBorder="1" applyAlignment="1" applyProtection="1">
      <alignment/>
      <protection locked="0"/>
    </xf>
    <xf numFmtId="4" fontId="25" fillId="24" borderId="16" xfId="0" applyNumberFormat="1" applyFont="1" applyFill="1" applyBorder="1" applyAlignment="1">
      <alignment/>
    </xf>
    <xf numFmtId="4" fontId="0" fillId="24" borderId="16" xfId="0" applyNumberFormat="1" applyFill="1" applyBorder="1" applyAlignment="1" applyProtection="1">
      <alignment/>
      <protection locked="0"/>
    </xf>
    <xf numFmtId="4" fontId="17" fillId="24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17" fillId="24" borderId="16" xfId="0" applyNumberFormat="1" applyFont="1" applyFill="1" applyBorder="1" applyAlignment="1" applyProtection="1">
      <alignment/>
      <protection locked="0"/>
    </xf>
    <xf numFmtId="4" fontId="17" fillId="8" borderId="16" xfId="0" applyNumberFormat="1" applyFont="1" applyFill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25" fillId="26" borderId="11" xfId="0" applyNumberFormat="1" applyFont="1" applyFill="1" applyBorder="1" applyAlignment="1">
      <alignment wrapText="1"/>
    </xf>
    <xf numFmtId="0" fontId="25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horizontal="left" wrapText="1"/>
    </xf>
    <xf numFmtId="0" fontId="30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/>
    </xf>
    <xf numFmtId="1" fontId="24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wrapText="1"/>
    </xf>
    <xf numFmtId="4" fontId="17" fillId="27" borderId="17" xfId="0" applyNumberFormat="1" applyFont="1" applyFill="1" applyBorder="1" applyAlignment="1">
      <alignment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1" fontId="19" fillId="28" borderId="11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8" borderId="11" xfId="0" applyFont="1" applyFill="1" applyBorder="1" applyAlignment="1">
      <alignment/>
    </xf>
    <xf numFmtId="1" fontId="22" fillId="28" borderId="11" xfId="0" applyNumberFormat="1" applyFont="1" applyFill="1" applyBorder="1" applyAlignment="1">
      <alignment horizontal="left" wrapText="1"/>
    </xf>
    <xf numFmtId="0" fontId="22" fillId="28" borderId="11" xfId="0" applyFont="1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>
      <alignment/>
    </xf>
    <xf numFmtId="0" fontId="35" fillId="26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18" xfId="0" applyNumberFormat="1" applyFont="1" applyFill="1" applyBorder="1" applyAlignment="1" applyProtection="1">
      <alignment/>
      <protection locked="0"/>
    </xf>
    <xf numFmtId="1" fontId="34" fillId="27" borderId="11" xfId="0" applyNumberFormat="1" applyFont="1" applyFill="1" applyBorder="1" applyAlignment="1">
      <alignment wrapText="1"/>
    </xf>
    <xf numFmtId="0" fontId="0" fillId="29" borderId="11" xfId="0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 vertical="center"/>
    </xf>
    <xf numFmtId="1" fontId="32" fillId="29" borderId="11" xfId="0" applyNumberFormat="1" applyFont="1" applyFill="1" applyBorder="1" applyAlignment="1">
      <alignment wrapText="1"/>
    </xf>
    <xf numFmtId="0" fontId="30" fillId="29" borderId="11" xfId="0" applyFont="1" applyFill="1" applyBorder="1" applyAlignment="1">
      <alignment wrapText="1"/>
    </xf>
    <xf numFmtId="4" fontId="17" fillId="29" borderId="11" xfId="0" applyNumberFormat="1" applyFont="1" applyFill="1" applyBorder="1" applyAlignment="1">
      <alignment/>
    </xf>
    <xf numFmtId="0" fontId="29" fillId="30" borderId="11" xfId="0" applyFont="1" applyFill="1" applyBorder="1" applyAlignment="1">
      <alignment horizontal="center" vertical="center"/>
    </xf>
    <xf numFmtId="1" fontId="29" fillId="30" borderId="11" xfId="0" applyNumberFormat="1" applyFont="1" applyFill="1" applyBorder="1" applyAlignment="1">
      <alignment horizontal="center" vertical="center"/>
    </xf>
    <xf numFmtId="0" fontId="33" fillId="30" borderId="11" xfId="0" applyFont="1" applyFill="1" applyBorder="1" applyAlignment="1">
      <alignment wrapText="1"/>
    </xf>
    <xf numFmtId="4" fontId="17" fillId="30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1" borderId="11" xfId="0" applyFont="1" applyFill="1" applyBorder="1" applyAlignment="1">
      <alignment horizontal="center" vertical="center"/>
    </xf>
    <xf numFmtId="1" fontId="0" fillId="31" borderId="11" xfId="0" applyNumberFormat="1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0" fontId="36" fillId="24" borderId="11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17" fillId="26" borderId="0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/>
      <protection locked="0"/>
    </xf>
    <xf numFmtId="4" fontId="25" fillId="26" borderId="11" xfId="0" applyNumberFormat="1" applyFont="1" applyFill="1" applyBorder="1" applyAlignment="1">
      <alignment/>
    </xf>
    <xf numFmtId="4" fontId="25" fillId="26" borderId="16" xfId="0" applyNumberFormat="1" applyFont="1" applyFill="1" applyBorder="1" applyAlignment="1">
      <alignment/>
    </xf>
    <xf numFmtId="0" fontId="24" fillId="26" borderId="11" xfId="0" applyFont="1" applyFill="1" applyBorder="1" applyAlignment="1" applyProtection="1">
      <alignment horizontal="center" vertical="center"/>
      <protection locked="0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4" fillId="26" borderId="11" xfId="0" applyFont="1" applyFill="1" applyBorder="1" applyAlignment="1" applyProtection="1">
      <alignment horizontal="right" vertical="center"/>
      <protection locked="0"/>
    </xf>
    <xf numFmtId="49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6" xfId="0" applyNumberFormat="1" applyFont="1" applyFill="1" applyBorder="1" applyAlignment="1">
      <alignment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right" vertical="center"/>
      <protection locked="0"/>
    </xf>
    <xf numFmtId="4" fontId="17" fillId="26" borderId="11" xfId="0" applyNumberFormat="1" applyFont="1" applyFill="1" applyBorder="1" applyAlignment="1" applyProtection="1">
      <alignment/>
      <protection locked="0"/>
    </xf>
    <xf numFmtId="4" fontId="17" fillId="26" borderId="16" xfId="0" applyNumberFormat="1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right" vertical="center"/>
      <protection locked="0"/>
    </xf>
    <xf numFmtId="0" fontId="17" fillId="33" borderId="14" xfId="0" applyFont="1" applyFill="1" applyBorder="1" applyAlignment="1" applyProtection="1">
      <alignment vertical="center"/>
      <protection locked="0"/>
    </xf>
    <xf numFmtId="4" fontId="17" fillId="34" borderId="11" xfId="0" applyNumberFormat="1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center"/>
      <protection locked="0"/>
    </xf>
    <xf numFmtId="0" fontId="17" fillId="36" borderId="20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right" vertical="center"/>
      <protection locked="0"/>
    </xf>
    <xf numFmtId="0" fontId="17" fillId="35" borderId="11" xfId="0" applyFont="1" applyFill="1" applyBorder="1" applyAlignment="1" applyProtection="1">
      <alignment vertical="center"/>
      <protection locked="0"/>
    </xf>
    <xf numFmtId="4" fontId="17" fillId="36" borderId="11" xfId="0" applyNumberFormat="1" applyFont="1" applyFill="1" applyBorder="1" applyAlignment="1">
      <alignment vertical="center"/>
    </xf>
    <xf numFmtId="4" fontId="17" fillId="36" borderId="11" xfId="0" applyNumberFormat="1" applyFont="1" applyFill="1" applyBorder="1" applyAlignment="1" applyProtection="1">
      <alignment vertical="center"/>
      <protection locked="0"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right" vertical="center"/>
      <protection locked="0"/>
    </xf>
    <xf numFmtId="0" fontId="0" fillId="36" borderId="11" xfId="0" applyFont="1" applyFill="1" applyBorder="1" applyAlignment="1">
      <alignment horizontal="center" vertical="center"/>
    </xf>
    <xf numFmtId="1" fontId="17" fillId="36" borderId="11" xfId="0" applyNumberFormat="1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wrapText="1"/>
    </xf>
    <xf numFmtId="0" fontId="17" fillId="36" borderId="19" xfId="0" applyFont="1" applyFill="1" applyBorder="1" applyAlignment="1">
      <alignment horizontal="center" vertical="center"/>
    </xf>
    <xf numFmtId="1" fontId="17" fillId="36" borderId="19" xfId="0" applyNumberFormat="1" applyFont="1" applyFill="1" applyBorder="1" applyAlignment="1">
      <alignment horizontal="center" vertical="center"/>
    </xf>
    <xf numFmtId="4" fontId="17" fillId="36" borderId="19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0" fontId="17" fillId="35" borderId="22" xfId="0" applyFont="1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right" vertical="center"/>
      <protection locked="0"/>
    </xf>
    <xf numFmtId="49" fontId="17" fillId="35" borderId="17" xfId="0" applyNumberFormat="1" applyFont="1" applyFill="1" applyBorder="1" applyAlignment="1" applyProtection="1">
      <alignment vertical="center" wrapText="1"/>
      <protection locked="0"/>
    </xf>
    <xf numFmtId="4" fontId="17" fillId="36" borderId="17" xfId="0" applyNumberFormat="1" applyFont="1" applyFill="1" applyBorder="1" applyAlignment="1" applyProtection="1">
      <alignment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 applyProtection="1">
      <alignment vertical="center"/>
      <protection locked="0"/>
    </xf>
    <xf numFmtId="0" fontId="17" fillId="36" borderId="19" xfId="0" applyFont="1" applyFill="1" applyBorder="1" applyAlignment="1">
      <alignment wrapText="1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right" vertical="center"/>
      <protection locked="0"/>
    </xf>
    <xf numFmtId="0" fontId="17" fillId="34" borderId="11" xfId="0" applyFont="1" applyFill="1" applyBorder="1" applyAlignment="1" applyProtection="1">
      <alignment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17" fillId="36" borderId="11" xfId="0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right" vertical="center"/>
      <protection locked="0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vertical="center"/>
      <protection locked="0"/>
    </xf>
    <xf numFmtId="4" fontId="17" fillId="34" borderId="17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17" fillId="27" borderId="11" xfId="0" applyFont="1" applyFill="1" applyBorder="1" applyAlignment="1">
      <alignment horizontal="center" vertical="center"/>
    </xf>
    <xf numFmtId="1" fontId="17" fillId="27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wrapText="1"/>
    </xf>
    <xf numFmtId="0" fontId="0" fillId="37" borderId="11" xfId="0" applyFill="1" applyBorder="1" applyAlignment="1">
      <alignment horizontal="center" vertical="center"/>
    </xf>
    <xf numFmtId="1" fontId="29" fillId="37" borderId="11" xfId="0" applyNumberFormat="1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1" fontId="0" fillId="30" borderId="11" xfId="0" applyNumberFormat="1" applyFill="1" applyBorder="1" applyAlignment="1">
      <alignment horizontal="center" vertical="center"/>
    </xf>
    <xf numFmtId="0" fontId="30" fillId="30" borderId="11" xfId="0" applyFont="1" applyFill="1" applyBorder="1" applyAlignment="1">
      <alignment wrapText="1"/>
    </xf>
    <xf numFmtId="0" fontId="0" fillId="30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1" fontId="0" fillId="38" borderId="11" xfId="0" applyNumberFormat="1" applyFill="1" applyBorder="1" applyAlignment="1">
      <alignment horizontal="center" vertical="center"/>
    </xf>
    <xf numFmtId="0" fontId="30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1" fontId="0" fillId="40" borderId="11" xfId="0" applyNumberFormat="1" applyFill="1" applyBorder="1" applyAlignment="1">
      <alignment horizontal="center" vertical="center"/>
    </xf>
    <xf numFmtId="0" fontId="30" fillId="40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1" borderId="11" xfId="0" applyNumberFormat="1" applyFont="1" applyFill="1" applyBorder="1" applyAlignment="1">
      <alignment/>
    </xf>
    <xf numFmtId="0" fontId="29" fillId="37" borderId="11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left" vertical="center"/>
    </xf>
    <xf numFmtId="4" fontId="17" fillId="31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1" fontId="0" fillId="42" borderId="11" xfId="0" applyNumberFormat="1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17" fillId="36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4" fontId="0" fillId="36" borderId="13" xfId="0" applyNumberFormat="1" applyFill="1" applyBorder="1" applyAlignment="1" applyProtection="1">
      <alignment vertical="center"/>
      <protection locked="0"/>
    </xf>
    <xf numFmtId="0" fontId="0" fillId="36" borderId="19" xfId="0" applyFill="1" applyBorder="1" applyAlignment="1">
      <alignment horizontal="center" vertical="center"/>
    </xf>
    <xf numFmtId="1" fontId="33" fillId="36" borderId="11" xfId="0" applyNumberFormat="1" applyFont="1" applyFill="1" applyBorder="1" applyAlignment="1">
      <alignment horizontal="right" wrapText="1"/>
    </xf>
    <xf numFmtId="0" fontId="30" fillId="35" borderId="11" xfId="0" applyFont="1" applyFill="1" applyBorder="1" applyAlignment="1">
      <alignment wrapText="1"/>
    </xf>
    <xf numFmtId="4" fontId="0" fillId="36" borderId="19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44" borderId="22" xfId="0" applyFill="1" applyBorder="1" applyAlignment="1" applyProtection="1">
      <alignment horizontal="center" vertical="center"/>
      <protection locked="0"/>
    </xf>
    <xf numFmtId="0" fontId="0" fillId="44" borderId="22" xfId="0" applyFill="1" applyBorder="1" applyAlignment="1" applyProtection="1">
      <alignment horizontal="right" vertical="center"/>
      <protection locked="0"/>
    </xf>
    <xf numFmtId="0" fontId="17" fillId="44" borderId="20" xfId="0" applyFont="1" applyFill="1" applyBorder="1" applyAlignment="1" applyProtection="1">
      <alignment vertical="center" wrapText="1"/>
      <protection locked="0"/>
    </xf>
    <xf numFmtId="4" fontId="17" fillId="44" borderId="17" xfId="0" applyNumberFormat="1" applyFont="1" applyFill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29" fillId="0" borderId="11" xfId="0" applyFont="1" applyBorder="1" applyAlignment="1">
      <alignment horizontal="left" wrapText="1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right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4" fontId="17" fillId="36" borderId="13" xfId="0" applyNumberFormat="1" applyFont="1" applyFill="1" applyBorder="1" applyAlignment="1">
      <alignment vertical="center"/>
    </xf>
    <xf numFmtId="4" fontId="17" fillId="36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 wrapText="1"/>
    </xf>
    <xf numFmtId="4" fontId="19" fillId="0" borderId="19" xfId="0" applyNumberFormat="1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25" fillId="36" borderId="19" xfId="0" applyFont="1" applyFill="1" applyBorder="1" applyAlignment="1" applyProtection="1">
      <alignment horizontal="center" vertical="center"/>
      <protection locked="0"/>
    </xf>
    <xf numFmtId="0" fontId="17" fillId="36" borderId="19" xfId="0" applyFont="1" applyFill="1" applyBorder="1" applyAlignment="1" applyProtection="1">
      <alignment horizontal="right"/>
      <protection locked="0"/>
    </xf>
    <xf numFmtId="0" fontId="17" fillId="36" borderId="19" xfId="0" applyFont="1" applyFill="1" applyBorder="1" applyAlignment="1" applyProtection="1">
      <alignment/>
      <protection locked="0"/>
    </xf>
    <xf numFmtId="4" fontId="17" fillId="36" borderId="19" xfId="0" applyNumberFormat="1" applyFont="1" applyFill="1" applyBorder="1" applyAlignment="1" applyProtection="1">
      <alignment/>
      <protection locked="0"/>
    </xf>
    <xf numFmtId="4" fontId="24" fillId="0" borderId="11" xfId="0" applyNumberFormat="1" applyFont="1" applyBorder="1" applyAlignment="1">
      <alignment/>
    </xf>
    <xf numFmtId="0" fontId="40" fillId="28" borderId="11" xfId="0" applyFont="1" applyFill="1" applyBorder="1" applyAlignment="1">
      <alignment horizontal="center" vertical="center"/>
    </xf>
    <xf numFmtId="1" fontId="40" fillId="28" borderId="11" xfId="0" applyNumberFormat="1" applyFont="1" applyFill="1" applyBorder="1" applyAlignment="1">
      <alignment horizontal="center" vertical="center"/>
    </xf>
    <xf numFmtId="1" fontId="41" fillId="28" borderId="11" xfId="0" applyNumberFormat="1" applyFont="1" applyFill="1" applyBorder="1" applyAlignment="1">
      <alignment wrapText="1"/>
    </xf>
    <xf numFmtId="49" fontId="41" fillId="28" borderId="11" xfId="0" applyNumberFormat="1" applyFont="1" applyFill="1" applyBorder="1" applyAlignment="1">
      <alignment wrapText="1"/>
    </xf>
    <xf numFmtId="4" fontId="42" fillId="28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33" fillId="0" borderId="19" xfId="55" applyFont="1" applyBorder="1" applyAlignment="1">
      <alignment horizontal="left" wrapText="1"/>
      <protection/>
    </xf>
    <xf numFmtId="0" fontId="29" fillId="0" borderId="19" xfId="55" applyFont="1" applyBorder="1" applyAlignment="1">
      <alignment horizontal="left" wrapText="1"/>
      <protection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" fontId="0" fillId="0" borderId="30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45" borderId="19" xfId="0" applyFont="1" applyFill="1" applyBorder="1" applyAlignment="1">
      <alignment horizontal="center" vertical="center"/>
    </xf>
    <xf numFmtId="1" fontId="0" fillId="45" borderId="19" xfId="0" applyNumberFormat="1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wrapText="1"/>
    </xf>
    <xf numFmtId="4" fontId="0" fillId="45" borderId="19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5" fillId="0" borderId="21" xfId="0" applyFont="1" applyFill="1" applyBorder="1" applyAlignment="1" applyProtection="1">
      <alignment vertical="center"/>
      <protection locked="0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38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0" xfId="0" applyFont="1" applyFill="1" applyBorder="1" applyAlignment="1" applyProtection="1">
      <alignment vertical="center"/>
      <protection locked="0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Obično_List5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3">
      <selection activeCell="A6" sqref="A6:H6"/>
    </sheetView>
  </sheetViews>
  <sheetFormatPr defaultColWidth="9.140625" defaultRowHeight="15"/>
  <cols>
    <col min="1" max="1" width="9.57421875" style="0" customWidth="1"/>
    <col min="5" max="5" width="11.00390625" style="0" customWidth="1"/>
    <col min="6" max="7" width="15.7109375" style="0" customWidth="1"/>
    <col min="8" max="8" width="15.0039062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397" t="s">
        <v>219</v>
      </c>
      <c r="B1" s="397"/>
      <c r="C1" s="397"/>
      <c r="D1" s="397"/>
      <c r="E1" s="397"/>
      <c r="F1" s="397"/>
      <c r="G1" s="397"/>
      <c r="H1" s="397"/>
      <c r="I1" s="1"/>
    </row>
    <row r="2" spans="1:9" ht="42" customHeight="1">
      <c r="A2" s="398" t="s">
        <v>218</v>
      </c>
      <c r="B2" s="398"/>
      <c r="C2" s="398"/>
      <c r="D2" s="398"/>
      <c r="E2" s="398"/>
      <c r="F2" s="398"/>
      <c r="G2" s="398"/>
      <c r="H2" s="398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399" t="s">
        <v>1</v>
      </c>
      <c r="B6" s="399"/>
      <c r="C6" s="399"/>
      <c r="D6" s="399"/>
      <c r="E6" s="399"/>
      <c r="F6" s="399"/>
      <c r="G6" s="399"/>
      <c r="H6" s="399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30" customHeight="1">
      <c r="A8" s="400" t="s">
        <v>194</v>
      </c>
      <c r="B8" s="400"/>
      <c r="C8" s="400"/>
      <c r="D8" s="400"/>
      <c r="E8" s="400"/>
      <c r="F8" s="400"/>
      <c r="G8" s="400"/>
      <c r="H8" s="400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30.75">
      <c r="A10" s="402" t="s">
        <v>123</v>
      </c>
      <c r="B10" s="402"/>
      <c r="C10" s="402"/>
      <c r="D10" s="402"/>
      <c r="E10" s="402"/>
      <c r="F10" s="8" t="s">
        <v>195</v>
      </c>
      <c r="G10" s="8" t="s">
        <v>196</v>
      </c>
      <c r="H10" s="8" t="s">
        <v>197</v>
      </c>
    </row>
    <row r="11" spans="1:8" ht="21" customHeight="1">
      <c r="A11" s="387" t="s">
        <v>188</v>
      </c>
      <c r="B11" s="388"/>
      <c r="C11" s="388"/>
      <c r="D11" s="388"/>
      <c r="E11" s="389"/>
      <c r="F11" s="374">
        <f>SUM(F12+F13)</f>
        <v>21550000</v>
      </c>
      <c r="G11" s="374">
        <f>SUM(G12+G13)</f>
        <v>21753300</v>
      </c>
      <c r="H11" s="374">
        <f>SUM(H12+H13)</f>
        <v>21980300</v>
      </c>
    </row>
    <row r="12" spans="1:8" ht="14.25">
      <c r="A12" s="386" t="s">
        <v>2</v>
      </c>
      <c r="B12" s="386"/>
      <c r="C12" s="386"/>
      <c r="D12" s="386"/>
      <c r="E12" s="386"/>
      <c r="F12" s="375">
        <v>21450000</v>
      </c>
      <c r="G12" s="375">
        <v>21603300</v>
      </c>
      <c r="H12" s="375">
        <v>21830300</v>
      </c>
    </row>
    <row r="13" spans="1:8" ht="14.25">
      <c r="A13" s="386" t="s">
        <v>3</v>
      </c>
      <c r="B13" s="386"/>
      <c r="C13" s="386"/>
      <c r="D13" s="386"/>
      <c r="E13" s="386"/>
      <c r="F13" s="375">
        <v>100000</v>
      </c>
      <c r="G13" s="375">
        <v>150000</v>
      </c>
      <c r="H13" s="375">
        <v>150000</v>
      </c>
    </row>
    <row r="14" spans="1:8" ht="15">
      <c r="A14" s="387" t="s">
        <v>189</v>
      </c>
      <c r="B14" s="390"/>
      <c r="C14" s="390"/>
      <c r="D14" s="390"/>
      <c r="E14" s="391"/>
      <c r="F14" s="373">
        <f>SUM(F15+F16)</f>
        <v>18460000</v>
      </c>
      <c r="G14" s="373">
        <f>SUM(G15+G16)</f>
        <v>18663300</v>
      </c>
      <c r="H14" s="373">
        <f>SUM(H15+H16)</f>
        <v>18890300</v>
      </c>
    </row>
    <row r="15" spans="1:10" ht="14.25">
      <c r="A15" s="386" t="s">
        <v>4</v>
      </c>
      <c r="B15" s="386"/>
      <c r="C15" s="386"/>
      <c r="D15" s="386"/>
      <c r="E15" s="386"/>
      <c r="F15" s="375">
        <v>3815000</v>
      </c>
      <c r="G15" s="375">
        <v>3628300</v>
      </c>
      <c r="H15" s="375">
        <v>3655300</v>
      </c>
      <c r="J15" s="9"/>
    </row>
    <row r="16" spans="1:12" ht="14.25">
      <c r="A16" s="386" t="s">
        <v>5</v>
      </c>
      <c r="B16" s="386"/>
      <c r="C16" s="386"/>
      <c r="D16" s="386"/>
      <c r="E16" s="386"/>
      <c r="F16" s="375">
        <v>14645000</v>
      </c>
      <c r="G16" s="375">
        <v>15035000</v>
      </c>
      <c r="H16" s="375">
        <v>15235000</v>
      </c>
      <c r="I16" s="9"/>
      <c r="J16" s="9"/>
      <c r="L16" s="9"/>
    </row>
    <row r="17" spans="1:8" ht="15">
      <c r="A17" s="392" t="s">
        <v>6</v>
      </c>
      <c r="B17" s="392"/>
      <c r="C17" s="392"/>
      <c r="D17" s="392"/>
      <c r="E17" s="392"/>
      <c r="F17" s="373">
        <f>F11-F14</f>
        <v>3090000</v>
      </c>
      <c r="G17" s="373">
        <f>G11-G14</f>
        <v>3090000</v>
      </c>
      <c r="H17" s="373">
        <f>H11-H14</f>
        <v>3090000</v>
      </c>
    </row>
    <row r="18" spans="1:8" ht="14.25">
      <c r="A18" s="401"/>
      <c r="B18" s="401"/>
      <c r="C18" s="401"/>
      <c r="D18" s="401"/>
      <c r="E18" s="401"/>
      <c r="F18" s="401"/>
      <c r="G18" s="401"/>
      <c r="H18" s="401"/>
    </row>
    <row r="19" spans="1:8" ht="15">
      <c r="A19" s="402" t="s">
        <v>124</v>
      </c>
      <c r="B19" s="402"/>
      <c r="C19" s="402"/>
      <c r="D19" s="402"/>
      <c r="E19" s="402"/>
      <c r="F19" s="10"/>
      <c r="G19" s="10"/>
      <c r="H19" s="10"/>
    </row>
    <row r="20" spans="1:8" ht="14.25">
      <c r="A20" s="386" t="s">
        <v>7</v>
      </c>
      <c r="B20" s="386"/>
      <c r="C20" s="386"/>
      <c r="D20" s="386"/>
      <c r="E20" s="386"/>
      <c r="F20" s="375">
        <v>0</v>
      </c>
      <c r="G20" s="375">
        <v>0</v>
      </c>
      <c r="H20" s="375">
        <v>0</v>
      </c>
    </row>
    <row r="21" spans="1:8" ht="14.25">
      <c r="A21" s="393" t="s">
        <v>91</v>
      </c>
      <c r="B21" s="388"/>
      <c r="C21" s="388"/>
      <c r="D21" s="388"/>
      <c r="E21" s="389"/>
      <c r="F21" s="375">
        <v>3090000</v>
      </c>
      <c r="G21" s="375">
        <v>3090000</v>
      </c>
      <c r="H21" s="375">
        <v>3090000</v>
      </c>
    </row>
    <row r="22" spans="1:8" ht="15">
      <c r="A22" s="392" t="s">
        <v>92</v>
      </c>
      <c r="B22" s="392"/>
      <c r="C22" s="392"/>
      <c r="D22" s="392"/>
      <c r="E22" s="392"/>
      <c r="F22" s="373">
        <f>SUM(F20-F21)</f>
        <v>-3090000</v>
      </c>
      <c r="G22" s="373">
        <f>SUM(G20-G21)</f>
        <v>-3090000</v>
      </c>
      <c r="H22" s="373">
        <f>SUM(H20-H21)</f>
        <v>-3090000</v>
      </c>
    </row>
    <row r="23" spans="1:8" ht="15">
      <c r="A23" s="11"/>
      <c r="B23" s="11"/>
      <c r="C23" s="11"/>
      <c r="D23" s="11"/>
      <c r="E23" s="11"/>
      <c r="F23" s="12"/>
      <c r="G23" s="12"/>
      <c r="H23" s="12"/>
    </row>
    <row r="24" spans="1:8" ht="15">
      <c r="A24" s="354" t="s">
        <v>167</v>
      </c>
      <c r="B24" s="355"/>
      <c r="C24" s="355"/>
      <c r="D24" s="355"/>
      <c r="E24" s="353"/>
      <c r="F24" s="351"/>
      <c r="G24" s="350"/>
      <c r="H24" s="350"/>
    </row>
    <row r="25" spans="1:8" ht="14.25">
      <c r="A25" s="352" t="s">
        <v>166</v>
      </c>
      <c r="B25" s="352"/>
      <c r="C25" s="352"/>
      <c r="D25" s="352"/>
      <c r="E25" s="352"/>
      <c r="F25" s="376">
        <v>0</v>
      </c>
      <c r="G25" s="376">
        <v>0</v>
      </c>
      <c r="H25" s="376">
        <v>0</v>
      </c>
    </row>
    <row r="26" spans="1:8" ht="29.25" customHeight="1">
      <c r="A26" s="394" t="s">
        <v>168</v>
      </c>
      <c r="B26" s="395"/>
      <c r="C26" s="395"/>
      <c r="D26" s="395"/>
      <c r="E26" s="396"/>
      <c r="F26" s="376">
        <v>0</v>
      </c>
      <c r="G26" s="376">
        <v>0</v>
      </c>
      <c r="H26" s="376">
        <v>0</v>
      </c>
    </row>
    <row r="27" spans="1:8" ht="15">
      <c r="A27" s="11"/>
      <c r="B27" s="11"/>
      <c r="C27" s="11"/>
      <c r="D27" s="11"/>
      <c r="E27" s="11"/>
      <c r="F27" s="12"/>
      <c r="G27" s="12"/>
      <c r="H27" s="12"/>
    </row>
    <row r="28" spans="1:8" ht="15">
      <c r="A28" s="404" t="s">
        <v>93</v>
      </c>
      <c r="B28" s="404"/>
      <c r="C28" s="404"/>
      <c r="D28" s="404"/>
      <c r="E28" s="404"/>
      <c r="F28" s="350">
        <f>SUM(F17+F22)</f>
        <v>0</v>
      </c>
      <c r="G28" s="350">
        <f>SUM(G17+G22)</f>
        <v>0</v>
      </c>
      <c r="H28" s="350">
        <f>SUM(H17+H22)</f>
        <v>0</v>
      </c>
    </row>
    <row r="29" spans="1:8" ht="14.25">
      <c r="A29" s="13"/>
      <c r="B29" s="13"/>
      <c r="C29" s="13"/>
      <c r="D29" s="13"/>
      <c r="E29" s="13"/>
      <c r="F29" s="14"/>
      <c r="G29" s="14"/>
      <c r="H29" s="14"/>
    </row>
    <row r="30" spans="1:8" ht="14.25">
      <c r="A30" s="5"/>
      <c r="B30" s="5"/>
      <c r="C30" s="5"/>
      <c r="D30" s="5"/>
      <c r="E30" s="5"/>
      <c r="F30" s="5"/>
      <c r="G30" s="5"/>
      <c r="H30" s="5"/>
    </row>
    <row r="31" spans="1:8" ht="15">
      <c r="A31" s="399" t="s">
        <v>8</v>
      </c>
      <c r="B31" s="399"/>
      <c r="C31" s="399"/>
      <c r="D31" s="399"/>
      <c r="E31" s="399"/>
      <c r="F31" s="399"/>
      <c r="G31" s="399"/>
      <c r="H31" s="399"/>
    </row>
    <row r="32" spans="1:8" ht="3.75" customHeight="1">
      <c r="A32" s="5"/>
      <c r="B32" s="5"/>
      <c r="C32" s="5"/>
      <c r="D32" s="5"/>
      <c r="E32" s="5"/>
      <c r="F32" s="5"/>
      <c r="G32" s="5"/>
      <c r="H32" s="5"/>
    </row>
    <row r="33" spans="1:8" ht="29.25" customHeight="1">
      <c r="A33" s="403" t="s">
        <v>213</v>
      </c>
      <c r="B33" s="403"/>
      <c r="C33" s="403"/>
      <c r="D33" s="403"/>
      <c r="E33" s="403"/>
      <c r="F33" s="403"/>
      <c r="G33" s="403"/>
      <c r="H33" s="403"/>
    </row>
  </sheetData>
  <sheetProtection selectLockedCells="1" selectUnlockedCells="1"/>
  <mergeCells count="21">
    <mergeCell ref="A31:H31"/>
    <mergeCell ref="A33:H33"/>
    <mergeCell ref="A19:E19"/>
    <mergeCell ref="A20:E20"/>
    <mergeCell ref="A22:E22"/>
    <mergeCell ref="A28:E28"/>
    <mergeCell ref="A21:E21"/>
    <mergeCell ref="A26:E26"/>
    <mergeCell ref="A1:H1"/>
    <mergeCell ref="A2:H2"/>
    <mergeCell ref="A6:H6"/>
    <mergeCell ref="A8:H8"/>
    <mergeCell ref="A18:H18"/>
    <mergeCell ref="A15:E15"/>
    <mergeCell ref="A10:E10"/>
    <mergeCell ref="A16:E16"/>
    <mergeCell ref="A11:E11"/>
    <mergeCell ref="A14:E14"/>
    <mergeCell ref="A12:E12"/>
    <mergeCell ref="A13:E13"/>
    <mergeCell ref="A17:E17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SheetLayoutView="100" workbookViewId="0" topLeftCell="A70">
      <selection activeCell="A35" sqref="A35:G35"/>
    </sheetView>
  </sheetViews>
  <sheetFormatPr defaultColWidth="9.140625" defaultRowHeight="15"/>
  <cols>
    <col min="1" max="1" width="3.00390625" style="15" customWidth="1"/>
    <col min="2" max="2" width="3.28125" style="15" customWidth="1"/>
    <col min="3" max="3" width="4.140625" style="15" customWidth="1"/>
    <col min="4" max="4" width="57.421875" style="0" customWidth="1"/>
    <col min="5" max="5" width="15.140625" style="9" customWidth="1"/>
    <col min="6" max="6" width="14.57421875" style="9" customWidth="1"/>
    <col min="7" max="7" width="13.8515625" style="9" customWidth="1"/>
  </cols>
  <sheetData>
    <row r="1" spans="1:7" ht="15">
      <c r="A1" s="16" t="s">
        <v>9</v>
      </c>
      <c r="B1" s="17"/>
      <c r="C1" s="17"/>
      <c r="D1" s="5"/>
      <c r="E1" s="18"/>
      <c r="F1" s="18"/>
      <c r="G1" s="18"/>
    </row>
    <row r="2" spans="1:7" ht="9" customHeight="1">
      <c r="A2" s="19"/>
      <c r="B2" s="17"/>
      <c r="C2" s="17"/>
      <c r="D2" s="5"/>
      <c r="E2" s="18"/>
      <c r="F2" s="18"/>
      <c r="G2" s="18"/>
    </row>
    <row r="3" spans="1:7" ht="67.5" customHeight="1">
      <c r="A3" s="20" t="s">
        <v>10</v>
      </c>
      <c r="B3" s="20" t="s">
        <v>11</v>
      </c>
      <c r="C3" s="20" t="s">
        <v>12</v>
      </c>
      <c r="D3" s="21" t="s">
        <v>13</v>
      </c>
      <c r="E3" s="22" t="s">
        <v>210</v>
      </c>
      <c r="F3" s="22" t="s">
        <v>196</v>
      </c>
      <c r="G3" s="132" t="s">
        <v>197</v>
      </c>
    </row>
    <row r="4" spans="1:7" ht="14.25">
      <c r="A4" s="21">
        <v>1</v>
      </c>
      <c r="B4" s="21">
        <v>2</v>
      </c>
      <c r="C4" s="21">
        <v>3</v>
      </c>
      <c r="D4" s="21">
        <v>4</v>
      </c>
      <c r="E4" s="23">
        <v>5</v>
      </c>
      <c r="F4" s="23">
        <v>6</v>
      </c>
      <c r="G4" s="133">
        <v>7</v>
      </c>
    </row>
    <row r="5" spans="1:7" ht="30.75">
      <c r="A5" s="24"/>
      <c r="B5" s="24"/>
      <c r="C5" s="24"/>
      <c r="D5" s="25" t="s">
        <v>14</v>
      </c>
      <c r="E5" s="26">
        <f>E7+E36</f>
        <v>21550000</v>
      </c>
      <c r="F5" s="26">
        <f>F7+F36</f>
        <v>21753300</v>
      </c>
      <c r="G5" s="134">
        <f>G7+G36</f>
        <v>21980300</v>
      </c>
    </row>
    <row r="6" spans="1:7" ht="24" customHeight="1">
      <c r="A6" s="408" t="s">
        <v>108</v>
      </c>
      <c r="B6" s="409"/>
      <c r="C6" s="409"/>
      <c r="D6" s="409"/>
      <c r="E6" s="409"/>
      <c r="F6" s="409"/>
      <c r="G6" s="410"/>
    </row>
    <row r="7" spans="1:7" ht="21.75" customHeight="1">
      <c r="A7" s="27">
        <v>6</v>
      </c>
      <c r="B7" s="28"/>
      <c r="C7" s="28"/>
      <c r="D7" s="29" t="s">
        <v>110</v>
      </c>
      <c r="E7" s="30">
        <f>SUM(E9+E14+E18+E24+E32)</f>
        <v>21450000</v>
      </c>
      <c r="F7" s="30">
        <f>SUM(F9+F14+F18+F24+F32)</f>
        <v>21603300</v>
      </c>
      <c r="G7" s="135">
        <f>SUM(G9+G14+G18+G24+G32)</f>
        <v>21830300</v>
      </c>
    </row>
    <row r="8" spans="1:7" ht="20.25" customHeight="1">
      <c r="A8" s="31"/>
      <c r="B8" s="32"/>
      <c r="C8" s="21"/>
      <c r="D8" s="33" t="s">
        <v>15</v>
      </c>
      <c r="E8" s="34"/>
      <c r="F8" s="34"/>
      <c r="G8" s="136"/>
    </row>
    <row r="9" spans="1:7" ht="14.25">
      <c r="A9" s="208"/>
      <c r="B9" s="209">
        <v>61</v>
      </c>
      <c r="C9" s="208"/>
      <c r="D9" s="210" t="s">
        <v>16</v>
      </c>
      <c r="E9" s="211">
        <f>SUM(E10:E12)</f>
        <v>2853500</v>
      </c>
      <c r="F9" s="211">
        <v>2870000</v>
      </c>
      <c r="G9" s="212">
        <v>2870000</v>
      </c>
    </row>
    <row r="10" spans="1:7" ht="14.25">
      <c r="A10" s="35"/>
      <c r="B10" s="35"/>
      <c r="C10" s="36">
        <v>611</v>
      </c>
      <c r="D10" s="37" t="s">
        <v>17</v>
      </c>
      <c r="E10" s="38">
        <v>2733500</v>
      </c>
      <c r="F10" s="39"/>
      <c r="G10" s="137"/>
    </row>
    <row r="11" spans="1:7" ht="14.25">
      <c r="A11" s="35"/>
      <c r="B11" s="35"/>
      <c r="C11" s="36">
        <v>613</v>
      </c>
      <c r="D11" s="37" t="s">
        <v>18</v>
      </c>
      <c r="E11" s="38">
        <v>110000</v>
      </c>
      <c r="F11" s="39"/>
      <c r="G11" s="137"/>
    </row>
    <row r="12" spans="1:7" ht="14.25">
      <c r="A12" s="35"/>
      <c r="B12" s="35"/>
      <c r="C12" s="36">
        <v>614</v>
      </c>
      <c r="D12" s="37" t="s">
        <v>19</v>
      </c>
      <c r="E12" s="38">
        <v>10000</v>
      </c>
      <c r="F12" s="39"/>
      <c r="G12" s="137"/>
    </row>
    <row r="13" spans="1:7" ht="19.5" customHeight="1">
      <c r="A13" s="40"/>
      <c r="B13" s="41"/>
      <c r="C13" s="42"/>
      <c r="D13" s="43" t="s">
        <v>162</v>
      </c>
      <c r="E13" s="44"/>
      <c r="F13" s="44"/>
      <c r="G13" s="138"/>
    </row>
    <row r="14" spans="1:7" ht="14.25">
      <c r="A14" s="213"/>
      <c r="B14" s="214">
        <v>63</v>
      </c>
      <c r="C14" s="215"/>
      <c r="D14" s="216" t="s">
        <v>20</v>
      </c>
      <c r="E14" s="180">
        <f>SUM(E15:E17)</f>
        <v>17803500</v>
      </c>
      <c r="F14" s="180">
        <v>18086300</v>
      </c>
      <c r="G14" s="217">
        <v>18313300</v>
      </c>
    </row>
    <row r="15" spans="1:7" ht="14.25">
      <c r="A15" s="45"/>
      <c r="B15" s="45"/>
      <c r="C15" s="36">
        <v>633</v>
      </c>
      <c r="D15" s="37" t="s">
        <v>21</v>
      </c>
      <c r="E15" s="46">
        <v>7073500</v>
      </c>
      <c r="F15" s="46"/>
      <c r="G15" s="139"/>
    </row>
    <row r="16" spans="1:7" ht="14.25">
      <c r="A16" s="45"/>
      <c r="B16" s="45"/>
      <c r="C16" s="36">
        <v>634</v>
      </c>
      <c r="D16" s="37" t="s">
        <v>22</v>
      </c>
      <c r="E16" s="46">
        <v>130000</v>
      </c>
      <c r="F16" s="46"/>
      <c r="G16" s="139"/>
    </row>
    <row r="17" spans="1:7" ht="14.25">
      <c r="A17" s="45"/>
      <c r="B17" s="45"/>
      <c r="C17" s="36">
        <v>638</v>
      </c>
      <c r="D17" s="47" t="s">
        <v>23</v>
      </c>
      <c r="E17" s="46">
        <v>10600000</v>
      </c>
      <c r="F17" s="46"/>
      <c r="G17" s="139"/>
    </row>
    <row r="18" spans="1:7" ht="14.25">
      <c r="A18" s="213"/>
      <c r="B18" s="214">
        <v>64</v>
      </c>
      <c r="C18" s="215"/>
      <c r="D18" s="210" t="s">
        <v>24</v>
      </c>
      <c r="E18" s="180">
        <f>SUM(E20:E23)</f>
        <v>119000</v>
      </c>
      <c r="F18" s="180">
        <v>119000</v>
      </c>
      <c r="G18" s="217">
        <v>119000</v>
      </c>
    </row>
    <row r="19" spans="1:7" ht="18.75" customHeight="1">
      <c r="A19" s="41"/>
      <c r="B19" s="48"/>
      <c r="C19" s="49"/>
      <c r="D19" s="43" t="s">
        <v>15</v>
      </c>
      <c r="E19" s="50"/>
      <c r="F19" s="50"/>
      <c r="G19" s="140"/>
    </row>
    <row r="20" spans="1:7" ht="14.25">
      <c r="A20" s="45"/>
      <c r="B20" s="45"/>
      <c r="C20" s="36">
        <v>641</v>
      </c>
      <c r="D20" s="37" t="s">
        <v>25</v>
      </c>
      <c r="E20" s="51">
        <v>2000</v>
      </c>
      <c r="F20" s="51"/>
      <c r="G20" s="141"/>
    </row>
    <row r="21" spans="1:7" ht="14.25">
      <c r="A21" s="45"/>
      <c r="B21" s="45"/>
      <c r="C21" s="36">
        <v>642</v>
      </c>
      <c r="D21" s="37" t="s">
        <v>26</v>
      </c>
      <c r="E21" s="51">
        <v>100000</v>
      </c>
      <c r="F21" s="51"/>
      <c r="G21" s="141"/>
    </row>
    <row r="22" spans="1:7" s="54" customFormat="1" ht="20.25" customHeight="1">
      <c r="A22" s="40"/>
      <c r="B22" s="40"/>
      <c r="C22" s="52"/>
      <c r="D22" s="43" t="s">
        <v>94</v>
      </c>
      <c r="E22" s="53"/>
      <c r="F22" s="53"/>
      <c r="G22" s="142"/>
    </row>
    <row r="23" spans="1:7" s="54" customFormat="1" ht="14.25">
      <c r="A23" s="40"/>
      <c r="B23" s="40"/>
      <c r="C23" s="55">
        <v>642</v>
      </c>
      <c r="D23" s="56" t="s">
        <v>26</v>
      </c>
      <c r="E23" s="57">
        <v>17000</v>
      </c>
      <c r="F23" s="53"/>
      <c r="G23" s="142"/>
    </row>
    <row r="24" spans="1:7" ht="28.5">
      <c r="A24" s="213"/>
      <c r="B24" s="214">
        <v>65</v>
      </c>
      <c r="C24" s="215"/>
      <c r="D24" s="216" t="s">
        <v>27</v>
      </c>
      <c r="E24" s="180">
        <f>SUM(E26:E31)</f>
        <v>659000</v>
      </c>
      <c r="F24" s="180">
        <v>509000</v>
      </c>
      <c r="G24" s="217">
        <v>509000</v>
      </c>
    </row>
    <row r="25" spans="1:7" ht="18.75" customHeight="1">
      <c r="A25" s="41"/>
      <c r="B25" s="40"/>
      <c r="C25" s="42"/>
      <c r="D25" s="58" t="s">
        <v>94</v>
      </c>
      <c r="E25" s="50"/>
      <c r="F25" s="50"/>
      <c r="G25" s="140"/>
    </row>
    <row r="26" spans="1:7" ht="14.25">
      <c r="A26" s="45"/>
      <c r="B26" s="45"/>
      <c r="C26" s="36">
        <v>651</v>
      </c>
      <c r="D26" s="37" t="s">
        <v>28</v>
      </c>
      <c r="E26" s="51">
        <v>201000</v>
      </c>
      <c r="F26" s="51"/>
      <c r="G26" s="141"/>
    </row>
    <row r="27" spans="1:7" ht="14.25">
      <c r="A27" s="45"/>
      <c r="B27" s="45"/>
      <c r="C27" s="36"/>
      <c r="D27" s="33" t="s">
        <v>15</v>
      </c>
      <c r="E27" s="51"/>
      <c r="F27" s="51"/>
      <c r="G27" s="141"/>
    </row>
    <row r="28" spans="1:7" ht="14.25">
      <c r="A28" s="45"/>
      <c r="B28" s="45"/>
      <c r="C28" s="36"/>
      <c r="D28" s="58" t="s">
        <v>94</v>
      </c>
      <c r="E28" s="51"/>
      <c r="F28" s="51"/>
      <c r="G28" s="141"/>
    </row>
    <row r="29" spans="1:7" ht="14.25">
      <c r="A29" s="45"/>
      <c r="B29" s="45"/>
      <c r="C29" s="36">
        <v>652</v>
      </c>
      <c r="D29" s="37" t="s">
        <v>29</v>
      </c>
      <c r="E29" s="51">
        <v>203000</v>
      </c>
      <c r="F29" s="51"/>
      <c r="G29" s="141"/>
    </row>
    <row r="30" spans="1:7" ht="14.25">
      <c r="A30" s="45"/>
      <c r="B30" s="45"/>
      <c r="C30" s="36"/>
      <c r="D30" s="33" t="s">
        <v>94</v>
      </c>
      <c r="E30" s="51"/>
      <c r="F30" s="51"/>
      <c r="G30" s="141"/>
    </row>
    <row r="31" spans="1:7" ht="14.25">
      <c r="A31" s="45"/>
      <c r="B31" s="45"/>
      <c r="C31" s="36">
        <v>653</v>
      </c>
      <c r="D31" s="37" t="s">
        <v>30</v>
      </c>
      <c r="E31" s="51">
        <v>255000</v>
      </c>
      <c r="F31" s="51"/>
      <c r="G31" s="141"/>
    </row>
    <row r="32" spans="1:7" ht="24.75" customHeight="1">
      <c r="A32" s="360"/>
      <c r="B32" s="360">
        <v>68</v>
      </c>
      <c r="C32" s="361"/>
      <c r="D32" s="362" t="s">
        <v>170</v>
      </c>
      <c r="E32" s="363">
        <v>15000</v>
      </c>
      <c r="F32" s="363">
        <v>19000</v>
      </c>
      <c r="G32" s="363">
        <v>19000</v>
      </c>
    </row>
    <row r="33" spans="1:7" ht="14.25">
      <c r="A33" s="356"/>
      <c r="B33" s="356"/>
      <c r="C33" s="357">
        <v>681</v>
      </c>
      <c r="D33" s="358" t="s">
        <v>171</v>
      </c>
      <c r="E33" s="359">
        <v>5000</v>
      </c>
      <c r="F33" s="359"/>
      <c r="G33" s="359"/>
    </row>
    <row r="34" spans="1:7" ht="14.25">
      <c r="A34" s="356"/>
      <c r="B34" s="356"/>
      <c r="C34" s="357">
        <v>683</v>
      </c>
      <c r="D34" s="358" t="s">
        <v>212</v>
      </c>
      <c r="E34" s="359">
        <v>10000</v>
      </c>
      <c r="F34" s="359"/>
      <c r="G34" s="359"/>
    </row>
    <row r="35" spans="1:7" ht="30" customHeight="1">
      <c r="A35" s="405" t="s">
        <v>109</v>
      </c>
      <c r="B35" s="406"/>
      <c r="C35" s="406"/>
      <c r="D35" s="406"/>
      <c r="E35" s="406"/>
      <c r="F35" s="406"/>
      <c r="G35" s="407"/>
    </row>
    <row r="36" spans="1:7" ht="21" customHeight="1">
      <c r="A36" s="59">
        <v>7</v>
      </c>
      <c r="B36" s="59"/>
      <c r="C36" s="60"/>
      <c r="D36" s="29" t="s">
        <v>26</v>
      </c>
      <c r="E36" s="61">
        <f>SUM(E37)</f>
        <v>100000</v>
      </c>
      <c r="F36" s="61">
        <f>SUM(F37)</f>
        <v>150000</v>
      </c>
      <c r="G36" s="143">
        <f>SUM(G37)</f>
        <v>150000</v>
      </c>
    </row>
    <row r="37" spans="1:7" ht="18" customHeight="1">
      <c r="A37" s="218"/>
      <c r="B37" s="218">
        <v>71</v>
      </c>
      <c r="C37" s="219"/>
      <c r="D37" s="210" t="s">
        <v>31</v>
      </c>
      <c r="E37" s="220">
        <f>SUM(E39)</f>
        <v>100000</v>
      </c>
      <c r="F37" s="220">
        <v>150000</v>
      </c>
      <c r="G37" s="221">
        <v>150000</v>
      </c>
    </row>
    <row r="38" spans="1:7" ht="29.25" customHeight="1">
      <c r="A38" s="182"/>
      <c r="B38" s="182"/>
      <c r="C38" s="183"/>
      <c r="D38" s="268" t="s">
        <v>111</v>
      </c>
      <c r="E38" s="184">
        <v>100000</v>
      </c>
      <c r="F38" s="184"/>
      <c r="G38" s="185"/>
    </row>
    <row r="39" spans="1:7" ht="18.75" customHeight="1">
      <c r="A39" s="316"/>
      <c r="B39" s="316"/>
      <c r="C39" s="317">
        <v>711</v>
      </c>
      <c r="D39" s="318" t="s">
        <v>32</v>
      </c>
      <c r="E39" s="319">
        <v>100000</v>
      </c>
      <c r="F39" s="319"/>
      <c r="G39" s="320"/>
    </row>
    <row r="40" spans="1:7" ht="18.75" customHeight="1">
      <c r="A40" s="329"/>
      <c r="B40" s="329"/>
      <c r="C40" s="330"/>
      <c r="D40" s="331"/>
      <c r="E40" s="332"/>
      <c r="F40" s="332"/>
      <c r="G40" s="332"/>
    </row>
    <row r="41" spans="1:7" ht="19.5" customHeight="1">
      <c r="A41" s="325"/>
      <c r="B41" s="325"/>
      <c r="C41" s="326"/>
      <c r="D41" s="327"/>
      <c r="E41" s="328"/>
      <c r="F41" s="328"/>
      <c r="G41" s="328"/>
    </row>
    <row r="42" spans="1:7" ht="32.25" customHeight="1">
      <c r="A42" s="321"/>
      <c r="B42" s="321"/>
      <c r="C42" s="322"/>
      <c r="D42" s="323" t="s">
        <v>122</v>
      </c>
      <c r="E42" s="324">
        <f>E44+E71</f>
        <v>18460000</v>
      </c>
      <c r="F42" s="324">
        <f>F44+F71</f>
        <v>18663300</v>
      </c>
      <c r="G42" s="324">
        <f>G44+G71</f>
        <v>18890300</v>
      </c>
    </row>
    <row r="43" spans="1:7" ht="28.5" customHeight="1">
      <c r="A43" s="411" t="s">
        <v>33</v>
      </c>
      <c r="B43" s="412"/>
      <c r="C43" s="412"/>
      <c r="D43" s="412"/>
      <c r="E43" s="412"/>
      <c r="F43" s="412"/>
      <c r="G43" s="413"/>
    </row>
    <row r="44" spans="1:7" ht="19.5" customHeight="1">
      <c r="A44" s="222">
        <v>3</v>
      </c>
      <c r="B44" s="223"/>
      <c r="C44" s="224"/>
      <c r="D44" s="225" t="s">
        <v>34</v>
      </c>
      <c r="E44" s="226">
        <f>E45+E49+E55+E58+E61+E64+E66</f>
        <v>3815000</v>
      </c>
      <c r="F44" s="226">
        <f>F45+F49+F55+F58+F61+F64+F66</f>
        <v>3628300</v>
      </c>
      <c r="G44" s="226">
        <f>G45+G49+G55+G58+G61+G64+G66</f>
        <v>3655300</v>
      </c>
    </row>
    <row r="45" spans="1:7" ht="14.25">
      <c r="A45" s="227"/>
      <c r="B45" s="228">
        <v>31</v>
      </c>
      <c r="C45" s="229"/>
      <c r="D45" s="230" t="s">
        <v>35</v>
      </c>
      <c r="E45" s="231">
        <f>SUM(E46:E48)</f>
        <v>393000</v>
      </c>
      <c r="F45" s="232">
        <f>(SUMIF('3. Posebni dio'!$B$7:$B$385,'2. Račun prihoda i rashoda'!$B45,'3. Posebni dio'!F$7:F$385))</f>
        <v>393000</v>
      </c>
      <c r="G45" s="232">
        <f>(SUMIF('3. Posebni dio'!$B$7:$B$385,'2. Račun prihoda i rashoda'!$B45,'3. Posebni dio'!G$7:G$385))</f>
        <v>393000</v>
      </c>
    </row>
    <row r="46" spans="1:7" ht="14.25">
      <c r="A46" s="65"/>
      <c r="B46" s="21"/>
      <c r="C46" s="66">
        <v>311</v>
      </c>
      <c r="D46" s="67" t="s">
        <v>36</v>
      </c>
      <c r="E46" s="68">
        <f>(SUMIF('3. Posebni dio'!$C$7:$C$385,'2. Račun prihoda i rashoda'!$C46,'3. Posebni dio'!$E$7:$E$385))</f>
        <v>329000</v>
      </c>
      <c r="F46" s="68"/>
      <c r="G46" s="68"/>
    </row>
    <row r="47" spans="1:7" ht="14.25">
      <c r="A47" s="69"/>
      <c r="B47" s="70"/>
      <c r="C47" s="66">
        <v>312</v>
      </c>
      <c r="D47" s="67" t="s">
        <v>37</v>
      </c>
      <c r="E47" s="68">
        <f>(SUMIF('3. Posebni dio'!$C$7:$C$385,'2. Račun prihoda i rashoda'!$C47,'3. Posebni dio'!$E$7:$E$385))</f>
        <v>10000</v>
      </c>
      <c r="F47" s="68"/>
      <c r="G47" s="68"/>
    </row>
    <row r="48" spans="1:7" ht="14.25">
      <c r="A48" s="69"/>
      <c r="B48" s="70"/>
      <c r="C48" s="66">
        <v>313</v>
      </c>
      <c r="D48" s="67" t="s">
        <v>38</v>
      </c>
      <c r="E48" s="68">
        <f>(SUMIF('3. Posebni dio'!$C$7:$C$385,'2. Račun prihoda i rashoda'!$C48,'3. Posebni dio'!$E$7:$E$385))</f>
        <v>54000</v>
      </c>
      <c r="F48" s="68"/>
      <c r="G48" s="68"/>
    </row>
    <row r="49" spans="1:7" ht="14.25">
      <c r="A49" s="233"/>
      <c r="B49" s="234">
        <v>32</v>
      </c>
      <c r="C49" s="235"/>
      <c r="D49" s="230" t="s">
        <v>39</v>
      </c>
      <c r="E49" s="232">
        <f>SUM(E50:E54)</f>
        <v>2017200</v>
      </c>
      <c r="F49" s="232">
        <f>(SUMIF('3. Posebni dio'!$B$7:$B$385,'2. Račun prihoda i rashoda'!$B49,'3. Posebni dio'!F$7:F$385))</f>
        <v>1830500</v>
      </c>
      <c r="G49" s="232">
        <f>(SUMIF('3. Posebni dio'!$B$7:$B$385,'2. Račun prihoda i rashoda'!$B49,'3. Posebni dio'!G$7:G$385))</f>
        <v>1857500</v>
      </c>
    </row>
    <row r="50" spans="1:7" ht="14.25">
      <c r="A50" s="21"/>
      <c r="B50" s="21"/>
      <c r="C50" s="66">
        <v>321</v>
      </c>
      <c r="D50" s="67" t="s">
        <v>40</v>
      </c>
      <c r="E50" s="68">
        <f>(SUMIF('3. Posebni dio'!$C$7:$C$385,'2. Račun prihoda i rashoda'!$C50,'3. Posebni dio'!$E$7:$E$385))</f>
        <v>17500</v>
      </c>
      <c r="F50" s="68"/>
      <c r="G50" s="68"/>
    </row>
    <row r="51" spans="1:7" ht="14.25">
      <c r="A51" s="21"/>
      <c r="B51" s="21"/>
      <c r="C51" s="66">
        <v>322</v>
      </c>
      <c r="D51" s="67" t="s">
        <v>41</v>
      </c>
      <c r="E51" s="68">
        <f>(SUMIF('3. Posebni dio'!$C$7:$C$385,'2. Račun prihoda i rashoda'!C51,'3. Posebni dio'!$E$7:$E$385))</f>
        <v>141000</v>
      </c>
      <c r="F51" s="68"/>
      <c r="G51" s="68"/>
    </row>
    <row r="52" spans="1:7" ht="14.25">
      <c r="A52" s="21"/>
      <c r="B52" s="21"/>
      <c r="C52" s="66">
        <v>323</v>
      </c>
      <c r="D52" s="67" t="s">
        <v>42</v>
      </c>
      <c r="E52" s="68">
        <v>1332000</v>
      </c>
      <c r="F52" s="68"/>
      <c r="G52" s="68"/>
    </row>
    <row r="53" spans="1:7" ht="14.25">
      <c r="A53" s="21"/>
      <c r="B53" s="21"/>
      <c r="C53" s="66">
        <v>324</v>
      </c>
      <c r="D53" s="67" t="s">
        <v>43</v>
      </c>
      <c r="E53" s="68">
        <f>(SUMIF('3. Posebni dio'!$C$7:$C$385,'2. Račun prihoda i rashoda'!C53,'3. Posebni dio'!$E$7:$E$385))</f>
        <v>13000</v>
      </c>
      <c r="F53" s="68"/>
      <c r="G53" s="68"/>
    </row>
    <row r="54" spans="1:7" ht="14.25">
      <c r="A54" s="21"/>
      <c r="B54" s="21"/>
      <c r="C54" s="66">
        <v>329</v>
      </c>
      <c r="D54" s="67" t="s">
        <v>44</v>
      </c>
      <c r="E54" s="68">
        <f>(SUMIF('3. Posebni dio'!$C$7:$C$385,'2. Račun prihoda i rashoda'!C54,'3. Posebni dio'!$E$7:$E$385))</f>
        <v>513700</v>
      </c>
      <c r="F54" s="68"/>
      <c r="G54" s="68"/>
    </row>
    <row r="55" spans="1:7" ht="14.25">
      <c r="A55" s="334"/>
      <c r="B55" s="234">
        <v>34</v>
      </c>
      <c r="C55" s="335"/>
      <c r="D55" s="336" t="s">
        <v>45</v>
      </c>
      <c r="E55" s="337">
        <f>SUM(E56:E57)</f>
        <v>87500</v>
      </c>
      <c r="F55" s="338">
        <f>(SUMIF('3. Posebni dio'!$B$7:$B$385,'2. Račun prihoda i rashoda'!$B55,'3. Posebni dio'!F$7:F$385))</f>
        <v>87500</v>
      </c>
      <c r="G55" s="338">
        <f>(SUMIF('3. Posebni dio'!$B$7:$B$385,'2. Račun prihoda i rashoda'!$B55,'3. Posebni dio'!G$7:G$385))</f>
        <v>87500</v>
      </c>
    </row>
    <row r="56" spans="1:7" ht="14.25">
      <c r="A56" s="344"/>
      <c r="B56" s="344"/>
      <c r="C56" s="345">
        <v>342</v>
      </c>
      <c r="D56" s="346" t="s">
        <v>125</v>
      </c>
      <c r="E56" s="347">
        <v>70000</v>
      </c>
      <c r="F56" s="348"/>
      <c r="G56" s="348"/>
    </row>
    <row r="57" spans="1:7" ht="14.25">
      <c r="A57" s="339"/>
      <c r="B57" s="340"/>
      <c r="C57" s="341">
        <v>343</v>
      </c>
      <c r="D57" s="342" t="s">
        <v>46</v>
      </c>
      <c r="E57" s="343">
        <f>(SUMIF('3. Posebni dio'!$C$7:$C$385,'2. Račun prihoda i rashoda'!C57,'3. Posebni dio'!$E$7:$E$385))</f>
        <v>17500</v>
      </c>
      <c r="F57" s="343"/>
      <c r="G57" s="343"/>
    </row>
    <row r="58" spans="1:7" ht="14.25">
      <c r="A58" s="236"/>
      <c r="B58" s="237">
        <v>35</v>
      </c>
      <c r="C58" s="238"/>
      <c r="D58" s="239" t="s">
        <v>87</v>
      </c>
      <c r="E58" s="232">
        <f>(SUMIF('3. Posebni dio'!$B$7:$B$385,'2. Račun prihoda i rashoda'!$B58,'3. Posebni dio'!E$7:E$385))</f>
        <v>350000</v>
      </c>
      <c r="F58" s="232">
        <f>(SUMIF('3. Posebni dio'!$B$7:$B$385,'2. Račun prihoda i rashoda'!$B58,'3. Posebni dio'!F$7:F$385))</f>
        <v>350000</v>
      </c>
      <c r="G58" s="232">
        <f>(SUMIF('3. Posebni dio'!$B$7:$B$385,'2. Račun prihoda i rashoda'!$B58,'3. Posebni dio'!G$7:G$385))</f>
        <v>350000</v>
      </c>
    </row>
    <row r="59" spans="1:7" ht="14.25">
      <c r="A59" s="204"/>
      <c r="B59" s="205"/>
      <c r="C59" s="205">
        <v>351</v>
      </c>
      <c r="D59" s="251" t="s">
        <v>88</v>
      </c>
      <c r="E59" s="252">
        <f>(SUMIF('3. Posebni dio'!$C$7:$C$385,'2. Račun prihoda i rashoda'!C59,'3. Posebni dio'!$E$7:$E$385))</f>
        <v>300000</v>
      </c>
      <c r="F59" s="252"/>
      <c r="G59" s="252"/>
    </row>
    <row r="60" spans="1:7" ht="28.5">
      <c r="A60" s="206"/>
      <c r="B60" s="207"/>
      <c r="C60" s="207">
        <v>352</v>
      </c>
      <c r="D60" s="253" t="s">
        <v>95</v>
      </c>
      <c r="E60" s="254">
        <f>(SUMIF('3. Posebni dio'!$C$7:$C$385,'2. Račun prihoda i rashoda'!C60,'3. Posebni dio'!$E$7:$E$385))</f>
        <v>50000</v>
      </c>
      <c r="F60" s="254"/>
      <c r="G60" s="254"/>
    </row>
    <row r="61" spans="1:7" ht="14.25">
      <c r="A61" s="240"/>
      <c r="B61" s="241">
        <v>36</v>
      </c>
      <c r="C61" s="241"/>
      <c r="D61" s="255" t="s">
        <v>107</v>
      </c>
      <c r="E61" s="242">
        <f>(SUMIF('3. Posebni dio'!$B$7:$B$385,'2. Račun prihoda i rashoda'!$B61,'3. Posebni dio'!E$7:E$385))</f>
        <v>110000</v>
      </c>
      <c r="F61" s="242">
        <f>(SUMIF('3. Posebni dio'!$B$7:$B$385,'2. Račun prihoda i rashoda'!$B61,'3. Posebni dio'!F$7:F$385))</f>
        <v>110000</v>
      </c>
      <c r="G61" s="242">
        <f>(SUMIF('3. Posebni dio'!$B$7:$B$385,'2. Račun prihoda i rashoda'!$B61,'3. Posebni dio'!G$7:G$385))</f>
        <v>110000</v>
      </c>
    </row>
    <row r="62" spans="1:7" ht="14.25">
      <c r="A62" s="382"/>
      <c r="B62" s="383"/>
      <c r="C62" s="383">
        <v>363</v>
      </c>
      <c r="D62" s="384" t="s">
        <v>205</v>
      </c>
      <c r="E62" s="385">
        <v>100000</v>
      </c>
      <c r="F62" s="385"/>
      <c r="G62" s="385"/>
    </row>
    <row r="63" spans="1:7" ht="14.25">
      <c r="A63" s="206"/>
      <c r="B63" s="207"/>
      <c r="C63" s="207">
        <v>366</v>
      </c>
      <c r="D63" s="253" t="s">
        <v>106</v>
      </c>
      <c r="E63" s="254">
        <f>(SUMIF('3. Posebni dio'!$C$7:$C$385,'2. Račun prihoda i rashoda'!C63,'3. Posebni dio'!$E$7:$E$385))</f>
        <v>10000</v>
      </c>
      <c r="F63" s="254"/>
      <c r="G63" s="254"/>
    </row>
    <row r="64" spans="1:7" ht="28.5">
      <c r="A64" s="243"/>
      <c r="B64" s="244">
        <v>37</v>
      </c>
      <c r="C64" s="245"/>
      <c r="D64" s="246" t="s">
        <v>47</v>
      </c>
      <c r="E64" s="247">
        <f>(SUMIF('3. Posebni dio'!$B$7:$B$385,'2. Račun prihoda i rashoda'!$B64,'3. Posebni dio'!E$7:E$385))</f>
        <v>268200</v>
      </c>
      <c r="F64" s="247">
        <f>(SUMIF('3. Posebni dio'!$B$7:$B$385,'2. Račun prihoda i rashoda'!$B64,'3. Posebni dio'!F$7:F$385))</f>
        <v>268200</v>
      </c>
      <c r="G64" s="247">
        <f>(SUMIF('3. Posebni dio'!$B$7:$B$385,'2. Račun prihoda i rashoda'!$B64,'3. Posebni dio'!G$7:G$385))</f>
        <v>268200</v>
      </c>
    </row>
    <row r="65" spans="1:7" ht="14.25">
      <c r="A65" s="71"/>
      <c r="B65" s="73"/>
      <c r="C65" s="72">
        <v>372</v>
      </c>
      <c r="D65" s="67" t="s">
        <v>48</v>
      </c>
      <c r="E65" s="68">
        <f>(SUMIF('3. Posebni dio'!$C$7:$C$385,'2. Račun prihoda i rashoda'!C65,'3. Posebni dio'!$E$7:$E$385))</f>
        <v>268200</v>
      </c>
      <c r="F65" s="68"/>
      <c r="G65" s="68"/>
    </row>
    <row r="66" spans="1:7" ht="14.25">
      <c r="A66" s="248"/>
      <c r="B66" s="249">
        <v>38</v>
      </c>
      <c r="C66" s="250"/>
      <c r="D66" s="230" t="s">
        <v>49</v>
      </c>
      <c r="E66" s="232">
        <f>(SUMIF('3. Posebni dio'!$B$7:$B$391,'2. Račun prihoda i rashoda'!$B66,'3. Posebni dio'!E$7:E$391))</f>
        <v>589100</v>
      </c>
      <c r="F66" s="232">
        <f>(SUMIF('3. Posebni dio'!$B$7:$B$391,'2. Račun prihoda i rashoda'!$B66,'3. Posebni dio'!F$7:F$391))</f>
        <v>589100</v>
      </c>
      <c r="G66" s="232">
        <f>(SUMIF('3. Posebni dio'!$B$7:$B$391,'2. Račun prihoda i rashoda'!$B66,'3. Posebni dio'!G$7:G$391))</f>
        <v>589100</v>
      </c>
    </row>
    <row r="67" spans="1:7" ht="14.25">
      <c r="A67" s="71"/>
      <c r="B67" s="73"/>
      <c r="C67" s="72">
        <v>381</v>
      </c>
      <c r="D67" s="67" t="s">
        <v>50</v>
      </c>
      <c r="E67" s="68">
        <f>(SUMIF('3. Posebni dio'!$C$7:$C$391,'2. Račun prihoda i rashoda'!C67,'3. Posebni dio'!$E$7:$E$391))</f>
        <v>519100</v>
      </c>
      <c r="F67" s="68"/>
      <c r="G67" s="68"/>
    </row>
    <row r="68" spans="1:7" ht="14.25">
      <c r="A68" s="62"/>
      <c r="B68" s="73"/>
      <c r="C68" s="381">
        <v>383</v>
      </c>
      <c r="D68" s="74" t="s">
        <v>211</v>
      </c>
      <c r="E68" s="68">
        <v>20000</v>
      </c>
      <c r="F68" s="68"/>
      <c r="G68" s="68"/>
    </row>
    <row r="69" spans="1:7" ht="17.25" customHeight="1">
      <c r="A69" s="63"/>
      <c r="B69" s="73"/>
      <c r="C69" s="64">
        <v>386</v>
      </c>
      <c r="D69" s="10" t="s">
        <v>105</v>
      </c>
      <c r="E69" s="68">
        <f>(SUMIF('3. Posebni dio'!$C$7:$C$385,'2. Račun prihoda i rashoda'!C69,'3. Posebni dio'!$E$7:$E$385))</f>
        <v>50000</v>
      </c>
      <c r="F69" s="68"/>
      <c r="G69" s="68"/>
    </row>
    <row r="70" spans="1:7" ht="27.75" customHeight="1">
      <c r="A70" s="408" t="s">
        <v>51</v>
      </c>
      <c r="B70" s="414"/>
      <c r="C70" s="414"/>
      <c r="D70" s="414"/>
      <c r="E70" s="414"/>
      <c r="F70" s="414"/>
      <c r="G70" s="415"/>
    </row>
    <row r="71" spans="1:7" ht="18.75" customHeight="1">
      <c r="A71" s="256">
        <v>4</v>
      </c>
      <c r="B71" s="257"/>
      <c r="C71" s="258"/>
      <c r="D71" s="259" t="s">
        <v>52</v>
      </c>
      <c r="E71" s="226">
        <f>E72+E74</f>
        <v>14645000</v>
      </c>
      <c r="F71" s="226">
        <f>F72+F74</f>
        <v>15035000</v>
      </c>
      <c r="G71" s="226">
        <f>G72+G74</f>
        <v>15235000</v>
      </c>
    </row>
    <row r="72" spans="1:7" ht="18" customHeight="1">
      <c r="A72" s="260"/>
      <c r="B72" s="261">
        <v>41</v>
      </c>
      <c r="C72" s="262"/>
      <c r="D72" s="230" t="s">
        <v>53</v>
      </c>
      <c r="E72" s="232">
        <f>(SUMIF('3. Posebni dio'!$B$7:$B$385,'2. Račun prihoda i rashoda'!$B72,'3. Posebni dio'!E$7:E$385))</f>
        <v>440000</v>
      </c>
      <c r="F72" s="232">
        <f>(SUMIF('3. Posebni dio'!$B$7:$B$385,'2. Račun prihoda i rashoda'!$B72,'3. Posebni dio'!F$7:F$385))</f>
        <v>800000</v>
      </c>
      <c r="G72" s="232">
        <f>(SUMIF('3. Posebni dio'!$B$7:$B$385,'2. Račun prihoda i rashoda'!$B72,'3. Posebni dio'!G$7:G$385))</f>
        <v>1000000</v>
      </c>
    </row>
    <row r="73" spans="1:7" ht="14.25">
      <c r="A73" s="21"/>
      <c r="B73" s="21"/>
      <c r="C73" s="66">
        <v>411</v>
      </c>
      <c r="D73" s="67" t="s">
        <v>54</v>
      </c>
      <c r="E73" s="68">
        <f>(SUMIF('3. Posebni dio'!$C$7:$C$385,'2. Račun prihoda i rashoda'!C73,'3. Posebni dio'!$E$7:$E$385))</f>
        <v>440000</v>
      </c>
      <c r="F73" s="68"/>
      <c r="G73" s="68"/>
    </row>
    <row r="74" spans="1:7" ht="18.75" customHeight="1">
      <c r="A74" s="260"/>
      <c r="B74" s="261">
        <v>42</v>
      </c>
      <c r="C74" s="262"/>
      <c r="D74" s="230" t="s">
        <v>55</v>
      </c>
      <c r="E74" s="231">
        <f>(SUMIF('3. Posebni dio'!$B$7:$B$385,'2. Račun prihoda i rashoda'!$B74,'3. Posebni dio'!E$7:E$385))</f>
        <v>14205000</v>
      </c>
      <c r="F74" s="232">
        <f>(SUMIF('3. Posebni dio'!$B$7:$B$385,'2. Račun prihoda i rashoda'!$B74,'3. Posebni dio'!F$7:F$385))</f>
        <v>14235000</v>
      </c>
      <c r="G74" s="232">
        <f>(SUMIF('3. Posebni dio'!$B$7:$B$385,'2. Račun prihoda i rashoda'!$B74,'3. Posebni dio'!G$7:G$385))</f>
        <v>14235000</v>
      </c>
    </row>
    <row r="75" spans="1:7" ht="14.25">
      <c r="A75" s="21"/>
      <c r="B75" s="21"/>
      <c r="C75" s="66">
        <v>421</v>
      </c>
      <c r="D75" s="67" t="s">
        <v>56</v>
      </c>
      <c r="E75" s="68">
        <f>(SUMIF('3. Posebni dio'!$C$7:$C$385,'2. Račun prihoda i rashoda'!C75,'3. Posebni dio'!$E$7:$E$385))</f>
        <v>13760000</v>
      </c>
      <c r="F75" s="68"/>
      <c r="G75" s="68"/>
    </row>
    <row r="76" spans="1:7" ht="14.25">
      <c r="A76" s="21"/>
      <c r="B76" s="21"/>
      <c r="C76" s="66">
        <v>422</v>
      </c>
      <c r="D76" s="67" t="s">
        <v>57</v>
      </c>
      <c r="E76" s="68">
        <f>(SUMIF('3. Posebni dio'!$C$7:$C$385,'2. Račun prihoda i rashoda'!C76,'3. Posebni dio'!$E$7:$E$385))</f>
        <v>130000</v>
      </c>
      <c r="F76" s="68"/>
      <c r="G76" s="68"/>
    </row>
    <row r="77" spans="1:7" ht="14.25">
      <c r="A77" s="377"/>
      <c r="B77" s="377"/>
      <c r="C77" s="378">
        <v>426</v>
      </c>
      <c r="D77" s="379" t="s">
        <v>58</v>
      </c>
      <c r="E77" s="380">
        <f>(SUMIF('3. Posebni dio'!$C$7:$C$385,'2. Račun prihoda i rashoda'!C77,'3. Posebni dio'!$E$7:$E$385))</f>
        <v>315000</v>
      </c>
      <c r="F77" s="380"/>
      <c r="G77" s="380"/>
    </row>
    <row r="78" spans="1:7" ht="12.75" customHeight="1">
      <c r="A78" s="62"/>
      <c r="B78" s="62"/>
      <c r="C78" s="74"/>
      <c r="D78" s="74"/>
      <c r="E78" s="75"/>
      <c r="F78" s="75"/>
      <c r="G78" s="75"/>
    </row>
    <row r="79" spans="1:7" ht="24" customHeight="1">
      <c r="A79" s="16" t="s">
        <v>59</v>
      </c>
      <c r="B79" s="62"/>
      <c r="C79" s="74"/>
      <c r="D79" s="74"/>
      <c r="E79" s="75"/>
      <c r="F79" s="75"/>
      <c r="G79" s="75"/>
    </row>
    <row r="80" spans="1:7" ht="7.5" customHeight="1">
      <c r="A80" s="62"/>
      <c r="B80" s="62"/>
      <c r="C80" s="74"/>
      <c r="D80" s="74"/>
      <c r="E80" s="75"/>
      <c r="F80" s="75"/>
      <c r="G80" s="75"/>
    </row>
    <row r="81" spans="1:7" ht="21.75" customHeight="1">
      <c r="A81" s="416" t="s">
        <v>103</v>
      </c>
      <c r="B81" s="417"/>
      <c r="C81" s="417"/>
      <c r="D81" s="417"/>
      <c r="E81" s="417"/>
      <c r="F81" s="417"/>
      <c r="G81" s="418"/>
    </row>
    <row r="82" spans="1:7" ht="14.25">
      <c r="A82" s="263">
        <v>5</v>
      </c>
      <c r="B82" s="264"/>
      <c r="C82" s="264"/>
      <c r="D82" s="265" t="s">
        <v>96</v>
      </c>
      <c r="E82" s="266">
        <f>SUM(E83+E85)</f>
        <v>3090000</v>
      </c>
      <c r="F82" s="266">
        <f>SUM(F83+F85)</f>
        <v>3090000</v>
      </c>
      <c r="G82" s="266">
        <f>SUM(G83+G85)</f>
        <v>3090000</v>
      </c>
    </row>
    <row r="83" spans="1:7" ht="14.25">
      <c r="A83" s="308"/>
      <c r="B83" s="309">
        <v>53</v>
      </c>
      <c r="C83" s="308"/>
      <c r="D83" s="310" t="s">
        <v>97</v>
      </c>
      <c r="E83" s="311">
        <v>90000</v>
      </c>
      <c r="F83" s="311">
        <v>90000</v>
      </c>
      <c r="G83" s="311">
        <v>90000</v>
      </c>
    </row>
    <row r="84" spans="1:7" ht="14.25">
      <c r="A84" s="306"/>
      <c r="B84" s="306"/>
      <c r="C84" s="306">
        <v>532</v>
      </c>
      <c r="D84" s="267" t="s">
        <v>104</v>
      </c>
      <c r="E84" s="307">
        <v>90000</v>
      </c>
      <c r="F84" s="307"/>
      <c r="G84" s="307"/>
    </row>
    <row r="85" spans="1:7" ht="14.25">
      <c r="A85" s="312"/>
      <c r="B85" s="237">
        <v>54</v>
      </c>
      <c r="C85" s="313"/>
      <c r="D85" s="314" t="s">
        <v>120</v>
      </c>
      <c r="E85" s="315">
        <v>3000000</v>
      </c>
      <c r="F85" s="315">
        <v>3000000</v>
      </c>
      <c r="G85" s="315">
        <v>3000000</v>
      </c>
    </row>
    <row r="86" spans="1:7" ht="27">
      <c r="A86" s="306"/>
      <c r="B86" s="85"/>
      <c r="C86" s="99">
        <v>544</v>
      </c>
      <c r="D86" s="100" t="s">
        <v>121</v>
      </c>
      <c r="E86" s="307">
        <v>3000000</v>
      </c>
      <c r="F86" s="307"/>
      <c r="G86" s="307"/>
    </row>
  </sheetData>
  <sheetProtection selectLockedCells="1" selectUnlockedCells="1"/>
  <mergeCells count="5">
    <mergeCell ref="A35:G35"/>
    <mergeCell ref="A6:G6"/>
    <mergeCell ref="A43:G43"/>
    <mergeCell ref="A70:G70"/>
    <mergeCell ref="A81:G81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1" manualBreakCount="1">
    <brk id="4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7"/>
  <sheetViews>
    <sheetView view="pageBreakPreview" zoomScaleNormal="95" zoomScaleSheetLayoutView="100" workbookViewId="0" topLeftCell="A1">
      <selection activeCell="D303" sqref="D303"/>
    </sheetView>
  </sheetViews>
  <sheetFormatPr defaultColWidth="9.140625" defaultRowHeight="15"/>
  <cols>
    <col min="1" max="1" width="2.7109375" style="15" customWidth="1"/>
    <col min="2" max="2" width="3.421875" style="76" customWidth="1"/>
    <col min="3" max="3" width="4.421875" style="76" customWidth="1"/>
    <col min="4" max="4" width="61.421875" style="0" customWidth="1"/>
    <col min="5" max="5" width="17.00390625" style="9" customWidth="1"/>
    <col min="6" max="7" width="15.421875" style="9" customWidth="1"/>
    <col min="8" max="8" width="0" style="0" hidden="1" customWidth="1"/>
  </cols>
  <sheetData>
    <row r="1" ht="15">
      <c r="A1" s="77" t="s">
        <v>60</v>
      </c>
    </row>
    <row r="2" spans="1:6" ht="21" customHeight="1">
      <c r="A2" s="78"/>
      <c r="D2" s="419" t="s">
        <v>61</v>
      </c>
      <c r="E2" s="419"/>
      <c r="F2" s="419"/>
    </row>
    <row r="3" spans="1:8" ht="33.75" customHeight="1">
      <c r="A3" s="420" t="s">
        <v>209</v>
      </c>
      <c r="B3" s="420"/>
      <c r="C3" s="420"/>
      <c r="D3" s="420"/>
      <c r="E3" s="420"/>
      <c r="F3" s="420"/>
      <c r="G3" s="420"/>
      <c r="H3" s="420"/>
    </row>
    <row r="5" spans="1:7" ht="67.5" customHeight="1">
      <c r="A5" s="79" t="s">
        <v>10</v>
      </c>
      <c r="B5" s="80" t="s">
        <v>11</v>
      </c>
      <c r="C5" s="80" t="s">
        <v>12</v>
      </c>
      <c r="D5" s="81" t="s">
        <v>62</v>
      </c>
      <c r="E5" s="8" t="s">
        <v>210</v>
      </c>
      <c r="F5" s="8" t="s">
        <v>196</v>
      </c>
      <c r="G5" s="8" t="s">
        <v>197</v>
      </c>
    </row>
    <row r="6" spans="1:7" ht="14.25">
      <c r="A6" s="81">
        <v>1</v>
      </c>
      <c r="B6" s="82">
        <v>2</v>
      </c>
      <c r="C6" s="82">
        <v>3</v>
      </c>
      <c r="D6" s="81">
        <v>4</v>
      </c>
      <c r="E6" s="83">
        <v>5</v>
      </c>
      <c r="F6" s="83">
        <v>6</v>
      </c>
      <c r="G6" s="83">
        <v>7</v>
      </c>
    </row>
    <row r="7" spans="1:7" ht="24" customHeight="1">
      <c r="A7" s="84"/>
      <c r="B7" s="106"/>
      <c r="C7" s="106"/>
      <c r="D7" s="144" t="s">
        <v>63</v>
      </c>
      <c r="E7" s="145">
        <f>E8+E83</f>
        <v>21550000</v>
      </c>
      <c r="F7" s="145">
        <f>F8+F83</f>
        <v>21753300</v>
      </c>
      <c r="G7" s="145">
        <f>G8+G83</f>
        <v>21980300</v>
      </c>
    </row>
    <row r="8" spans="1:7" ht="24.75" customHeight="1">
      <c r="A8" s="365"/>
      <c r="B8" s="366"/>
      <c r="C8" s="367"/>
      <c r="D8" s="368" t="s">
        <v>64</v>
      </c>
      <c r="E8" s="369">
        <f>E9</f>
        <v>3929800</v>
      </c>
      <c r="F8" s="369">
        <f>F9</f>
        <v>3752800</v>
      </c>
      <c r="G8" s="369">
        <f>G9</f>
        <v>3779800</v>
      </c>
    </row>
    <row r="9" spans="1:7" ht="21" customHeight="1">
      <c r="A9" s="169"/>
      <c r="B9" s="170"/>
      <c r="C9" s="148"/>
      <c r="D9" s="149" t="s">
        <v>65</v>
      </c>
      <c r="E9" s="147">
        <f>E11</f>
        <v>3929800</v>
      </c>
      <c r="F9" s="147">
        <f>F11</f>
        <v>3752800</v>
      </c>
      <c r="G9" s="147">
        <f>G11</f>
        <v>3779800</v>
      </c>
    </row>
    <row r="10" spans="1:7" ht="14.25">
      <c r="A10" s="84"/>
      <c r="B10" s="85"/>
      <c r="C10" s="86"/>
      <c r="D10" s="87" t="s">
        <v>66</v>
      </c>
      <c r="E10" s="88"/>
      <c r="F10" s="88"/>
      <c r="G10" s="88"/>
    </row>
    <row r="11" spans="1:7" ht="28.5">
      <c r="A11" s="150"/>
      <c r="B11" s="151"/>
      <c r="C11" s="152"/>
      <c r="D11" s="153" t="s">
        <v>116</v>
      </c>
      <c r="E11" s="154">
        <f>E12+E24+E34+E39+E44+E49+E57+E63+E68+E73+E78</f>
        <v>3929800</v>
      </c>
      <c r="F11" s="154">
        <f>F12+F24+F34+F39+F44+F49+F57+F63+F68+F73</f>
        <v>3752800</v>
      </c>
      <c r="G11" s="154">
        <f>G12+G24+G34+G39+G44+G49+G57+G63+G68+G73</f>
        <v>3779800</v>
      </c>
    </row>
    <row r="12" spans="1:7" ht="14.25">
      <c r="A12" s="155"/>
      <c r="B12" s="156"/>
      <c r="C12" s="157"/>
      <c r="D12" s="158" t="s">
        <v>89</v>
      </c>
      <c r="E12" s="159">
        <f>E14</f>
        <v>383000</v>
      </c>
      <c r="F12" s="159">
        <f>F14</f>
        <v>356000</v>
      </c>
      <c r="G12" s="159">
        <f>G14</f>
        <v>383000</v>
      </c>
    </row>
    <row r="13" spans="1:7" ht="14.25">
      <c r="A13" s="89"/>
      <c r="B13" s="90"/>
      <c r="C13" s="91"/>
      <c r="D13" s="87" t="s">
        <v>15</v>
      </c>
      <c r="E13" s="364">
        <v>383000</v>
      </c>
      <c r="F13" s="92"/>
      <c r="G13" s="92"/>
    </row>
    <row r="14" spans="1:7" ht="14.25">
      <c r="A14" s="93">
        <v>3</v>
      </c>
      <c r="B14" s="94"/>
      <c r="C14" s="95"/>
      <c r="D14" s="96" t="s">
        <v>34</v>
      </c>
      <c r="E14" s="92">
        <f>E15+E18</f>
        <v>383000</v>
      </c>
      <c r="F14" s="92">
        <f>F15+F18</f>
        <v>356000</v>
      </c>
      <c r="G14" s="92">
        <f>G15+G18</f>
        <v>383000</v>
      </c>
    </row>
    <row r="15" spans="1:7" ht="14.25">
      <c r="A15" s="93"/>
      <c r="B15" s="97">
        <v>31</v>
      </c>
      <c r="C15" s="95"/>
      <c r="D15" s="96" t="s">
        <v>35</v>
      </c>
      <c r="E15" s="92">
        <f>SUM(E16:E17)</f>
        <v>110000</v>
      </c>
      <c r="F15" s="92">
        <v>110000</v>
      </c>
      <c r="G15" s="92">
        <v>110000</v>
      </c>
    </row>
    <row r="16" spans="1:7" ht="14.25">
      <c r="A16" s="98"/>
      <c r="B16" s="97"/>
      <c r="C16" s="99">
        <v>311</v>
      </c>
      <c r="D16" s="100" t="s">
        <v>36</v>
      </c>
      <c r="E16" s="88">
        <v>94000</v>
      </c>
      <c r="F16" s="88"/>
      <c r="G16" s="88"/>
    </row>
    <row r="17" spans="1:7" ht="14.25">
      <c r="A17" s="98"/>
      <c r="B17" s="94"/>
      <c r="C17" s="99">
        <v>313</v>
      </c>
      <c r="D17" s="100" t="s">
        <v>38</v>
      </c>
      <c r="E17" s="88">
        <v>16000</v>
      </c>
      <c r="F17" s="88"/>
      <c r="G17" s="88"/>
    </row>
    <row r="18" spans="1:7" ht="14.25">
      <c r="A18" s="98"/>
      <c r="B18" s="97">
        <v>32</v>
      </c>
      <c r="C18" s="95"/>
      <c r="D18" s="96" t="s">
        <v>39</v>
      </c>
      <c r="E18" s="101">
        <f>SUM(E19:E22)</f>
        <v>273000</v>
      </c>
      <c r="F18" s="101">
        <v>246000</v>
      </c>
      <c r="G18" s="101">
        <v>273000</v>
      </c>
    </row>
    <row r="19" spans="1:7" ht="14.25">
      <c r="A19" s="93"/>
      <c r="B19" s="94"/>
      <c r="C19" s="99">
        <v>321</v>
      </c>
      <c r="D19" s="100" t="s">
        <v>67</v>
      </c>
      <c r="E19" s="88">
        <v>10000</v>
      </c>
      <c r="F19" s="88"/>
      <c r="G19" s="88"/>
    </row>
    <row r="20" spans="1:7" ht="14.25">
      <c r="A20" s="98"/>
      <c r="B20" s="97"/>
      <c r="C20" s="99">
        <v>322</v>
      </c>
      <c r="D20" s="100" t="s">
        <v>41</v>
      </c>
      <c r="E20" s="88">
        <v>19000</v>
      </c>
      <c r="F20" s="88"/>
      <c r="G20" s="88"/>
    </row>
    <row r="21" spans="1:7" ht="14.25">
      <c r="A21" s="98"/>
      <c r="B21" s="94"/>
      <c r="C21" s="99">
        <v>323</v>
      </c>
      <c r="D21" s="100" t="s">
        <v>42</v>
      </c>
      <c r="E21" s="88">
        <v>45000</v>
      </c>
      <c r="F21" s="88"/>
      <c r="G21" s="88"/>
    </row>
    <row r="22" spans="1:7" ht="14.25">
      <c r="A22" s="98"/>
      <c r="B22" s="94"/>
      <c r="C22" s="99">
        <v>329</v>
      </c>
      <c r="D22" s="100" t="s">
        <v>44</v>
      </c>
      <c r="E22" s="88">
        <v>199000</v>
      </c>
      <c r="F22" s="88"/>
      <c r="G22" s="88"/>
    </row>
    <row r="23" spans="1:7" ht="14.25">
      <c r="A23" s="98"/>
      <c r="B23" s="97"/>
      <c r="C23" s="305"/>
      <c r="D23" s="96" t="s">
        <v>162</v>
      </c>
      <c r="E23" s="101"/>
      <c r="F23" s="101"/>
      <c r="G23" s="101"/>
    </row>
    <row r="24" spans="1:7" ht="14.25">
      <c r="A24" s="162"/>
      <c r="B24" s="160"/>
      <c r="C24" s="157"/>
      <c r="D24" s="158" t="s">
        <v>126</v>
      </c>
      <c r="E24" s="161">
        <f>E28+E31</f>
        <v>3081500</v>
      </c>
      <c r="F24" s="161">
        <f>F28+F31</f>
        <v>3081500</v>
      </c>
      <c r="G24" s="161">
        <f>G28+G31</f>
        <v>3081500</v>
      </c>
    </row>
    <row r="25" spans="1:7" ht="14.25">
      <c r="A25" s="98"/>
      <c r="B25" s="94"/>
      <c r="C25" s="102"/>
      <c r="D25" s="349" t="s">
        <v>161</v>
      </c>
      <c r="E25" s="34">
        <v>3000000</v>
      </c>
      <c r="F25" s="34"/>
      <c r="G25" s="34"/>
    </row>
    <row r="26" spans="1:7" ht="14.25">
      <c r="A26" s="98"/>
      <c r="B26" s="94"/>
      <c r="C26" s="102"/>
      <c r="D26" s="87" t="s">
        <v>15</v>
      </c>
      <c r="E26" s="34">
        <v>81500</v>
      </c>
      <c r="F26" s="34"/>
      <c r="G26" s="34"/>
    </row>
    <row r="27" spans="1:7" ht="14.25">
      <c r="A27" s="93">
        <v>3</v>
      </c>
      <c r="B27" s="94"/>
      <c r="C27" s="95"/>
      <c r="D27" s="96" t="s">
        <v>34</v>
      </c>
      <c r="E27" s="34">
        <v>81500</v>
      </c>
      <c r="F27" s="34">
        <v>81500</v>
      </c>
      <c r="G27" s="34">
        <v>81500</v>
      </c>
    </row>
    <row r="28" spans="1:7" ht="14.25">
      <c r="A28" s="105"/>
      <c r="B28" s="106">
        <v>34</v>
      </c>
      <c r="C28" s="95"/>
      <c r="D28" s="96" t="s">
        <v>45</v>
      </c>
      <c r="E28" s="101">
        <f>SUM(E29:E30)</f>
        <v>81500</v>
      </c>
      <c r="F28" s="101">
        <v>81500</v>
      </c>
      <c r="G28" s="101">
        <v>81500</v>
      </c>
    </row>
    <row r="29" spans="1:7" ht="14.25">
      <c r="A29" s="105"/>
      <c r="B29" s="106"/>
      <c r="C29" s="202">
        <v>342</v>
      </c>
      <c r="D29" s="333" t="s">
        <v>125</v>
      </c>
      <c r="E29" s="88">
        <v>70000</v>
      </c>
      <c r="F29" s="88"/>
      <c r="G29" s="88"/>
    </row>
    <row r="30" spans="1:7" ht="14.25">
      <c r="A30" s="105"/>
      <c r="B30" s="85"/>
      <c r="C30" s="99">
        <v>343</v>
      </c>
      <c r="D30" s="100" t="s">
        <v>46</v>
      </c>
      <c r="E30" s="88">
        <v>11500</v>
      </c>
      <c r="F30" s="88"/>
      <c r="G30" s="88"/>
    </row>
    <row r="31" spans="1:7" ht="14.25">
      <c r="A31" s="84">
        <v>5</v>
      </c>
      <c r="B31" s="106"/>
      <c r="C31" s="305"/>
      <c r="D31" s="87" t="s">
        <v>96</v>
      </c>
      <c r="E31" s="101">
        <v>3000000</v>
      </c>
      <c r="F31" s="101">
        <v>3000000</v>
      </c>
      <c r="G31" s="101">
        <v>3000000</v>
      </c>
    </row>
    <row r="32" spans="1:7" ht="14.25">
      <c r="A32" s="84"/>
      <c r="B32" s="106">
        <v>54</v>
      </c>
      <c r="C32" s="305"/>
      <c r="D32" s="87" t="s">
        <v>120</v>
      </c>
      <c r="E32" s="101">
        <v>3000000</v>
      </c>
      <c r="F32" s="101">
        <v>3000000</v>
      </c>
      <c r="G32" s="101">
        <v>3000000</v>
      </c>
    </row>
    <row r="33" spans="1:7" ht="27">
      <c r="A33" s="105"/>
      <c r="B33" s="85"/>
      <c r="C33" s="99">
        <v>544</v>
      </c>
      <c r="D33" s="100" t="s">
        <v>121</v>
      </c>
      <c r="E33" s="88">
        <v>3000000</v>
      </c>
      <c r="F33" s="88"/>
      <c r="G33" s="88"/>
    </row>
    <row r="34" spans="1:7" ht="14.25">
      <c r="A34" s="162"/>
      <c r="B34" s="160"/>
      <c r="C34" s="157"/>
      <c r="D34" s="158" t="s">
        <v>127</v>
      </c>
      <c r="E34" s="161">
        <f>E36</f>
        <v>20000</v>
      </c>
      <c r="F34" s="161">
        <f>F36</f>
        <v>20000</v>
      </c>
      <c r="G34" s="161">
        <f>G36</f>
        <v>20000</v>
      </c>
    </row>
    <row r="35" spans="1:7" ht="14.25">
      <c r="A35" s="98"/>
      <c r="B35" s="94"/>
      <c r="C35" s="102"/>
      <c r="D35" s="87" t="s">
        <v>15</v>
      </c>
      <c r="E35" s="34">
        <v>20000</v>
      </c>
      <c r="F35" s="34"/>
      <c r="G35" s="34"/>
    </row>
    <row r="36" spans="1:7" ht="14.25">
      <c r="A36" s="93">
        <v>3</v>
      </c>
      <c r="B36" s="94"/>
      <c r="C36" s="95"/>
      <c r="D36" s="96" t="s">
        <v>34</v>
      </c>
      <c r="E36" s="101">
        <f>E37</f>
        <v>20000</v>
      </c>
      <c r="F36" s="101">
        <f>F37</f>
        <v>20000</v>
      </c>
      <c r="G36" s="101">
        <f>G37</f>
        <v>20000</v>
      </c>
    </row>
    <row r="37" spans="1:7" ht="14.25">
      <c r="A37" s="98"/>
      <c r="B37" s="97">
        <v>32</v>
      </c>
      <c r="C37" s="95"/>
      <c r="D37" s="96" t="s">
        <v>39</v>
      </c>
      <c r="E37" s="101">
        <f>E38</f>
        <v>20000</v>
      </c>
      <c r="F37" s="101">
        <v>20000</v>
      </c>
      <c r="G37" s="101">
        <v>20000</v>
      </c>
    </row>
    <row r="38" spans="1:7" ht="14.25">
      <c r="A38" s="98"/>
      <c r="B38" s="94"/>
      <c r="C38" s="99">
        <v>329</v>
      </c>
      <c r="D38" s="100" t="s">
        <v>44</v>
      </c>
      <c r="E38" s="88">
        <v>20000</v>
      </c>
      <c r="F38" s="88"/>
      <c r="G38" s="88"/>
    </row>
    <row r="39" spans="1:7" ht="14.25">
      <c r="A39" s="162"/>
      <c r="B39" s="160"/>
      <c r="C39" s="163"/>
      <c r="D39" s="158" t="s">
        <v>128</v>
      </c>
      <c r="E39" s="161">
        <f>E41</f>
        <v>11300</v>
      </c>
      <c r="F39" s="161">
        <f>F41</f>
        <v>11300</v>
      </c>
      <c r="G39" s="164">
        <f>G41</f>
        <v>11300</v>
      </c>
    </row>
    <row r="40" spans="1:7" ht="14.25">
      <c r="A40" s="103"/>
      <c r="B40" s="104"/>
      <c r="C40" s="91"/>
      <c r="D40" s="87" t="s">
        <v>15</v>
      </c>
      <c r="E40" s="50">
        <v>11300</v>
      </c>
      <c r="F40" s="50"/>
      <c r="G40" s="50"/>
    </row>
    <row r="41" spans="1:7" ht="14.25">
      <c r="A41" s="93">
        <v>3</v>
      </c>
      <c r="B41" s="94"/>
      <c r="C41" s="95"/>
      <c r="D41" s="96" t="s">
        <v>34</v>
      </c>
      <c r="E41" s="101">
        <f>E42</f>
        <v>11300</v>
      </c>
      <c r="F41" s="101">
        <f>F42</f>
        <v>11300</v>
      </c>
      <c r="G41" s="101">
        <f>G42</f>
        <v>11300</v>
      </c>
    </row>
    <row r="42" spans="1:7" ht="14.25">
      <c r="A42" s="105"/>
      <c r="B42" s="106">
        <v>38</v>
      </c>
      <c r="C42" s="95"/>
      <c r="D42" s="96" t="s">
        <v>49</v>
      </c>
      <c r="E42" s="101">
        <f>E43</f>
        <v>11300</v>
      </c>
      <c r="F42" s="101">
        <v>11300</v>
      </c>
      <c r="G42" s="101">
        <v>11300</v>
      </c>
    </row>
    <row r="43" spans="1:7" ht="14.25">
      <c r="A43" s="105"/>
      <c r="B43" s="85"/>
      <c r="C43" s="99">
        <v>381</v>
      </c>
      <c r="D43" s="100" t="s">
        <v>50</v>
      </c>
      <c r="E43" s="88">
        <v>11300</v>
      </c>
      <c r="F43" s="88"/>
      <c r="G43" s="88"/>
    </row>
    <row r="44" spans="1:7" ht="14.25">
      <c r="A44" s="165"/>
      <c r="B44" s="166"/>
      <c r="C44" s="163"/>
      <c r="D44" s="158" t="s">
        <v>130</v>
      </c>
      <c r="E44" s="161">
        <f>E46</f>
        <v>70000</v>
      </c>
      <c r="F44" s="161">
        <f>F46</f>
        <v>70000</v>
      </c>
      <c r="G44" s="161">
        <f>G46</f>
        <v>70000</v>
      </c>
    </row>
    <row r="45" spans="1:7" ht="14.25">
      <c r="A45" s="107"/>
      <c r="B45" s="108"/>
      <c r="C45" s="109"/>
      <c r="D45" s="87" t="s">
        <v>15</v>
      </c>
      <c r="E45" s="50">
        <v>70000</v>
      </c>
      <c r="F45" s="50"/>
      <c r="G45" s="50"/>
    </row>
    <row r="46" spans="1:7" ht="14.25">
      <c r="A46" s="110">
        <v>3</v>
      </c>
      <c r="B46" s="85"/>
      <c r="C46" s="95"/>
      <c r="D46" s="96" t="s">
        <v>34</v>
      </c>
      <c r="E46" s="101">
        <v>70000</v>
      </c>
      <c r="F46" s="101">
        <f>F47</f>
        <v>70000</v>
      </c>
      <c r="G46" s="101">
        <f>G47</f>
        <v>70000</v>
      </c>
    </row>
    <row r="47" spans="1:7" ht="14.25">
      <c r="A47" s="110"/>
      <c r="B47" s="106">
        <v>32</v>
      </c>
      <c r="C47" s="95"/>
      <c r="D47" s="96" t="s">
        <v>39</v>
      </c>
      <c r="E47" s="101">
        <f>SUM(E48:E48)</f>
        <v>70000</v>
      </c>
      <c r="F47" s="101">
        <v>70000</v>
      </c>
      <c r="G47" s="101">
        <v>70000</v>
      </c>
    </row>
    <row r="48" spans="1:7" ht="14.25">
      <c r="A48" s="111"/>
      <c r="B48" s="85"/>
      <c r="C48" s="99">
        <v>323</v>
      </c>
      <c r="D48" s="100" t="s">
        <v>42</v>
      </c>
      <c r="E48" s="88">
        <v>70000</v>
      </c>
      <c r="F48" s="88"/>
      <c r="G48" s="88"/>
    </row>
    <row r="49" spans="1:7" ht="14.25">
      <c r="A49" s="162"/>
      <c r="B49" s="160"/>
      <c r="C49" s="163"/>
      <c r="D49" s="158" t="s">
        <v>172</v>
      </c>
      <c r="E49" s="161">
        <f>E51</f>
        <v>55000</v>
      </c>
      <c r="F49" s="161">
        <f>F51</f>
        <v>55000</v>
      </c>
      <c r="G49" s="164">
        <f>G51</f>
        <v>55000</v>
      </c>
    </row>
    <row r="50" spans="1:7" ht="14.25">
      <c r="A50" s="103"/>
      <c r="B50" s="104"/>
      <c r="C50" s="91"/>
      <c r="D50" s="87" t="s">
        <v>15</v>
      </c>
      <c r="E50" s="50">
        <v>55000</v>
      </c>
      <c r="F50" s="50"/>
      <c r="G50" s="50"/>
    </row>
    <row r="51" spans="1:7" ht="14.25">
      <c r="A51" s="93">
        <v>3</v>
      </c>
      <c r="B51" s="94"/>
      <c r="C51" s="95"/>
      <c r="D51" s="96" t="s">
        <v>34</v>
      </c>
      <c r="E51" s="101">
        <f>E52+E55</f>
        <v>55000</v>
      </c>
      <c r="F51" s="101">
        <v>55000</v>
      </c>
      <c r="G51" s="101">
        <v>55000</v>
      </c>
    </row>
    <row r="52" spans="1:7" ht="14.25">
      <c r="A52" s="93"/>
      <c r="B52" s="106">
        <v>32</v>
      </c>
      <c r="C52" s="95"/>
      <c r="D52" s="96" t="s">
        <v>39</v>
      </c>
      <c r="E52" s="101">
        <v>35000</v>
      </c>
      <c r="F52" s="101">
        <v>35000</v>
      </c>
      <c r="G52" s="101">
        <v>35000</v>
      </c>
    </row>
    <row r="53" spans="1:7" ht="14.25">
      <c r="A53" s="93"/>
      <c r="B53" s="106"/>
      <c r="C53" s="202">
        <v>323</v>
      </c>
      <c r="D53" s="100" t="s">
        <v>42</v>
      </c>
      <c r="E53" s="113">
        <v>5000</v>
      </c>
      <c r="F53" s="101"/>
      <c r="G53" s="101"/>
    </row>
    <row r="54" spans="1:7" ht="14.25">
      <c r="A54" s="93"/>
      <c r="B54" s="94"/>
      <c r="C54" s="99">
        <v>329</v>
      </c>
      <c r="D54" s="100" t="s">
        <v>44</v>
      </c>
      <c r="E54" s="113">
        <v>30000</v>
      </c>
      <c r="F54" s="101"/>
      <c r="G54" s="101"/>
    </row>
    <row r="55" spans="1:7" ht="14.25">
      <c r="A55" s="105"/>
      <c r="B55" s="106">
        <v>38</v>
      </c>
      <c r="C55" s="95"/>
      <c r="D55" s="96" t="s">
        <v>49</v>
      </c>
      <c r="E55" s="101">
        <v>20000</v>
      </c>
      <c r="F55" s="101">
        <v>20000</v>
      </c>
      <c r="G55" s="101">
        <v>20000</v>
      </c>
    </row>
    <row r="56" spans="1:7" ht="14.25">
      <c r="A56" s="105"/>
      <c r="B56" s="85"/>
      <c r="C56" s="99">
        <v>381</v>
      </c>
      <c r="D56" s="100" t="s">
        <v>50</v>
      </c>
      <c r="E56" s="88">
        <v>20000</v>
      </c>
      <c r="F56" s="88"/>
      <c r="G56" s="88"/>
    </row>
    <row r="57" spans="1:7" ht="14.25">
      <c r="A57" s="165"/>
      <c r="B57" s="166"/>
      <c r="C57" s="163"/>
      <c r="D57" s="158" t="s">
        <v>131</v>
      </c>
      <c r="E57" s="161">
        <f>E59</f>
        <v>29000</v>
      </c>
      <c r="F57" s="161">
        <f>F59</f>
        <v>29000</v>
      </c>
      <c r="G57" s="161">
        <f>G59</f>
        <v>29000</v>
      </c>
    </row>
    <row r="58" spans="1:7" s="1" customFormat="1" ht="14.25">
      <c r="A58" s="107"/>
      <c r="B58" s="108"/>
      <c r="C58" s="109"/>
      <c r="D58" s="87" t="s">
        <v>15</v>
      </c>
      <c r="E58" s="50">
        <v>29000</v>
      </c>
      <c r="F58" s="50"/>
      <c r="G58" s="50"/>
    </row>
    <row r="59" spans="1:7" ht="14.25">
      <c r="A59" s="110">
        <v>3</v>
      </c>
      <c r="B59" s="85"/>
      <c r="C59" s="95"/>
      <c r="D59" s="96" t="s">
        <v>34</v>
      </c>
      <c r="E59" s="101">
        <v>29000</v>
      </c>
      <c r="F59" s="101">
        <f>F60</f>
        <v>29000</v>
      </c>
      <c r="G59" s="101">
        <f>G60</f>
        <v>29000</v>
      </c>
    </row>
    <row r="60" spans="1:7" ht="14.25">
      <c r="A60" s="110"/>
      <c r="B60" s="106">
        <v>32</v>
      </c>
      <c r="C60" s="95"/>
      <c r="D60" s="96" t="s">
        <v>39</v>
      </c>
      <c r="E60" s="101">
        <f>SUM(E61:E62)</f>
        <v>29000</v>
      </c>
      <c r="F60" s="101">
        <v>29000</v>
      </c>
      <c r="G60" s="101">
        <v>29000</v>
      </c>
    </row>
    <row r="61" spans="1:7" ht="14.25">
      <c r="A61" s="110"/>
      <c r="B61" s="106"/>
      <c r="C61" s="202">
        <v>323</v>
      </c>
      <c r="D61" s="100" t="s">
        <v>42</v>
      </c>
      <c r="E61" s="113">
        <v>9000</v>
      </c>
      <c r="F61" s="101"/>
      <c r="G61" s="101"/>
    </row>
    <row r="62" spans="1:7" ht="14.25">
      <c r="A62" s="111"/>
      <c r="B62" s="85"/>
      <c r="C62" s="99">
        <v>329</v>
      </c>
      <c r="D62" s="100" t="s">
        <v>44</v>
      </c>
      <c r="E62" s="88">
        <v>20000</v>
      </c>
      <c r="F62" s="88"/>
      <c r="G62" s="88"/>
    </row>
    <row r="63" spans="1:7" ht="14.25">
      <c r="A63" s="165"/>
      <c r="B63" s="166"/>
      <c r="C63" s="163"/>
      <c r="D63" s="158" t="s">
        <v>132</v>
      </c>
      <c r="E63" s="161">
        <f>E65</f>
        <v>20000</v>
      </c>
      <c r="F63" s="161">
        <f>F65</f>
        <v>20000</v>
      </c>
      <c r="G63" s="161">
        <f>G65</f>
        <v>20000</v>
      </c>
    </row>
    <row r="64" spans="1:7" ht="14.25">
      <c r="A64" s="107"/>
      <c r="B64" s="108"/>
      <c r="C64" s="109"/>
      <c r="D64" s="87" t="s">
        <v>15</v>
      </c>
      <c r="E64" s="50">
        <v>20000</v>
      </c>
      <c r="F64" s="50"/>
      <c r="G64" s="50"/>
    </row>
    <row r="65" spans="1:7" ht="14.25">
      <c r="A65" s="110">
        <v>3</v>
      </c>
      <c r="B65" s="85"/>
      <c r="C65" s="95"/>
      <c r="D65" s="96" t="s">
        <v>34</v>
      </c>
      <c r="E65" s="101">
        <v>20000</v>
      </c>
      <c r="F65" s="101">
        <f>F66</f>
        <v>20000</v>
      </c>
      <c r="G65" s="101">
        <f>G66</f>
        <v>20000</v>
      </c>
    </row>
    <row r="66" spans="1:7" ht="14.25">
      <c r="A66" s="110"/>
      <c r="B66" s="106">
        <v>32</v>
      </c>
      <c r="C66" s="95"/>
      <c r="D66" s="96" t="s">
        <v>39</v>
      </c>
      <c r="E66" s="101">
        <f>SUM(E67:E67)</f>
        <v>20000</v>
      </c>
      <c r="F66" s="101">
        <v>20000</v>
      </c>
      <c r="G66" s="101">
        <v>20000</v>
      </c>
    </row>
    <row r="67" spans="1:7" ht="14.25">
      <c r="A67" s="111"/>
      <c r="B67" s="85"/>
      <c r="C67" s="99">
        <v>329</v>
      </c>
      <c r="D67" s="100" t="s">
        <v>44</v>
      </c>
      <c r="E67" s="88">
        <v>20000</v>
      </c>
      <c r="F67" s="88"/>
      <c r="G67" s="88"/>
    </row>
    <row r="68" spans="1:7" ht="14.25">
      <c r="A68" s="199"/>
      <c r="B68" s="200"/>
      <c r="C68" s="200"/>
      <c r="D68" s="201" t="s">
        <v>133</v>
      </c>
      <c r="E68" s="300">
        <f>E70</f>
        <v>20000</v>
      </c>
      <c r="F68" s="300">
        <f>F70</f>
        <v>20000</v>
      </c>
      <c r="G68" s="300">
        <f>G70</f>
        <v>20000</v>
      </c>
    </row>
    <row r="69" spans="1:7" ht="14.25">
      <c r="A69" s="81"/>
      <c r="B69" s="82"/>
      <c r="C69" s="82"/>
      <c r="D69" s="87" t="s">
        <v>162</v>
      </c>
      <c r="E69" s="88">
        <v>20000</v>
      </c>
      <c r="F69" s="88"/>
      <c r="G69" s="88"/>
    </row>
    <row r="70" spans="1:7" ht="14.25">
      <c r="A70" s="81">
        <v>3</v>
      </c>
      <c r="B70" s="82"/>
      <c r="C70" s="82"/>
      <c r="D70" s="96" t="s">
        <v>34</v>
      </c>
      <c r="E70" s="88">
        <v>20000</v>
      </c>
      <c r="F70" s="88">
        <v>20000</v>
      </c>
      <c r="G70" s="88">
        <v>20000</v>
      </c>
    </row>
    <row r="71" spans="1:7" ht="14.25">
      <c r="A71" s="81"/>
      <c r="B71" s="82">
        <v>38</v>
      </c>
      <c r="C71" s="82"/>
      <c r="D71" s="87" t="s">
        <v>49</v>
      </c>
      <c r="E71" s="88">
        <v>20000</v>
      </c>
      <c r="F71" s="88">
        <v>20000</v>
      </c>
      <c r="G71" s="88">
        <v>20000</v>
      </c>
    </row>
    <row r="72" spans="1:7" ht="14.25">
      <c r="A72" s="81"/>
      <c r="B72" s="82"/>
      <c r="C72" s="82">
        <v>383</v>
      </c>
      <c r="D72" s="203" t="s">
        <v>207</v>
      </c>
      <c r="E72" s="88">
        <v>20000</v>
      </c>
      <c r="F72" s="88"/>
      <c r="G72" s="88"/>
    </row>
    <row r="73" spans="1:7" ht="14.25">
      <c r="A73" s="199"/>
      <c r="B73" s="200"/>
      <c r="C73" s="200"/>
      <c r="D73" s="201" t="s">
        <v>134</v>
      </c>
      <c r="E73" s="300">
        <f>E75</f>
        <v>90000</v>
      </c>
      <c r="F73" s="300">
        <f>F75</f>
        <v>90000</v>
      </c>
      <c r="G73" s="300">
        <f>G75</f>
        <v>90000</v>
      </c>
    </row>
    <row r="74" spans="1:7" ht="14.25">
      <c r="A74" s="81"/>
      <c r="B74" s="82"/>
      <c r="C74" s="82"/>
      <c r="D74" s="87" t="s">
        <v>15</v>
      </c>
      <c r="E74" s="88">
        <v>90000</v>
      </c>
      <c r="F74" s="88"/>
      <c r="G74" s="88"/>
    </row>
    <row r="75" spans="1:7" ht="14.25">
      <c r="A75" s="81">
        <v>5</v>
      </c>
      <c r="B75" s="82"/>
      <c r="C75" s="82"/>
      <c r="D75" s="87" t="s">
        <v>96</v>
      </c>
      <c r="E75" s="88">
        <v>90000</v>
      </c>
      <c r="F75" s="88">
        <v>90000</v>
      </c>
      <c r="G75" s="88">
        <v>90000</v>
      </c>
    </row>
    <row r="76" spans="1:7" ht="14.25">
      <c r="A76" s="81"/>
      <c r="B76" s="82">
        <v>53</v>
      </c>
      <c r="C76" s="82"/>
      <c r="D76" s="87" t="s">
        <v>97</v>
      </c>
      <c r="E76" s="88">
        <v>90000</v>
      </c>
      <c r="F76" s="88">
        <v>90000</v>
      </c>
      <c r="G76" s="88">
        <v>90000</v>
      </c>
    </row>
    <row r="77" spans="1:7" ht="14.25">
      <c r="A77" s="81"/>
      <c r="B77" s="82"/>
      <c r="C77" s="82">
        <v>532</v>
      </c>
      <c r="D77" s="87" t="s">
        <v>98</v>
      </c>
      <c r="E77" s="88">
        <v>90000</v>
      </c>
      <c r="F77" s="88"/>
      <c r="G77" s="88"/>
    </row>
    <row r="78" spans="1:7" ht="14.25">
      <c r="A78" s="165"/>
      <c r="B78" s="166"/>
      <c r="C78" s="163"/>
      <c r="D78" s="158" t="s">
        <v>208</v>
      </c>
      <c r="E78" s="161">
        <f>E80</f>
        <v>150000</v>
      </c>
      <c r="F78" s="161">
        <f>F80</f>
        <v>0</v>
      </c>
      <c r="G78" s="161">
        <f>G80</f>
        <v>0</v>
      </c>
    </row>
    <row r="79" spans="1:7" ht="14.25">
      <c r="A79" s="107"/>
      <c r="B79" s="108"/>
      <c r="C79" s="109"/>
      <c r="D79" s="87" t="s">
        <v>15</v>
      </c>
      <c r="E79" s="50">
        <v>150000</v>
      </c>
      <c r="F79" s="50"/>
      <c r="G79" s="50"/>
    </row>
    <row r="80" spans="1:7" ht="14.25">
      <c r="A80" s="110">
        <v>3</v>
      </c>
      <c r="B80" s="85"/>
      <c r="C80" s="95"/>
      <c r="D80" s="96" t="s">
        <v>34</v>
      </c>
      <c r="E80" s="101">
        <v>150000</v>
      </c>
      <c r="F80" s="101">
        <f>F81</f>
        <v>0</v>
      </c>
      <c r="G80" s="101">
        <f>G81</f>
        <v>0</v>
      </c>
    </row>
    <row r="81" spans="1:7" ht="14.25">
      <c r="A81" s="110"/>
      <c r="B81" s="106">
        <v>32</v>
      </c>
      <c r="C81" s="95"/>
      <c r="D81" s="96" t="s">
        <v>39</v>
      </c>
      <c r="E81" s="101">
        <f>SUM(E82:E82)</f>
        <v>150000</v>
      </c>
      <c r="F81" s="101">
        <v>0</v>
      </c>
      <c r="G81" s="101">
        <v>0</v>
      </c>
    </row>
    <row r="82" spans="1:7" ht="14.25">
      <c r="A82" s="111"/>
      <c r="B82" s="85"/>
      <c r="C82" s="99">
        <v>329</v>
      </c>
      <c r="D82" s="100" t="s">
        <v>44</v>
      </c>
      <c r="E82" s="88">
        <v>150000</v>
      </c>
      <c r="F82" s="88"/>
      <c r="G82" s="88"/>
    </row>
    <row r="83" spans="1:7" ht="23.25" customHeight="1">
      <c r="A83" s="174"/>
      <c r="B83" s="167"/>
      <c r="C83" s="175"/>
      <c r="D83" s="176" t="s">
        <v>68</v>
      </c>
      <c r="E83" s="168">
        <f>E84</f>
        <v>17620200</v>
      </c>
      <c r="F83" s="168">
        <f>F84</f>
        <v>18000500</v>
      </c>
      <c r="G83" s="168">
        <f>G84</f>
        <v>18200500</v>
      </c>
    </row>
    <row r="84" spans="1:7" ht="21" customHeight="1">
      <c r="A84" s="146"/>
      <c r="B84" s="171"/>
      <c r="C84" s="172"/>
      <c r="D84" s="173" t="s">
        <v>69</v>
      </c>
      <c r="E84" s="147">
        <f>E86+E117+E165+E215+E272+E299+E311+E328+E352+E376+E386</f>
        <v>17620200</v>
      </c>
      <c r="F84" s="147">
        <f>F86+F117+F165+F215+F272+F299+F311+F328+F352+F376+F386</f>
        <v>18000500</v>
      </c>
      <c r="G84" s="147">
        <f>G86+G117+G165+G215+G272+G299+G311+G328+G352+G376+G386</f>
        <v>18200500</v>
      </c>
    </row>
    <row r="85" spans="1:7" ht="14.25">
      <c r="A85" s="105"/>
      <c r="B85" s="85"/>
      <c r="C85" s="86"/>
      <c r="D85" s="87" t="s">
        <v>66</v>
      </c>
      <c r="E85" s="88"/>
      <c r="F85" s="88"/>
      <c r="G85" s="88"/>
    </row>
    <row r="86" spans="1:7" ht="19.5" customHeight="1">
      <c r="A86" s="177"/>
      <c r="B86" s="178"/>
      <c r="C86" s="152"/>
      <c r="D86" s="153" t="s">
        <v>117</v>
      </c>
      <c r="E86" s="179">
        <f>E87+E102+E108</f>
        <v>509500</v>
      </c>
      <c r="F86" s="179">
        <f>F87+F102+F108</f>
        <v>509500</v>
      </c>
      <c r="G86" s="179">
        <f>G87+G102+G108</f>
        <v>509500</v>
      </c>
    </row>
    <row r="87" spans="1:7" ht="19.5" customHeight="1">
      <c r="A87" s="165"/>
      <c r="B87" s="166"/>
      <c r="C87" s="186"/>
      <c r="D87" s="158" t="s">
        <v>113</v>
      </c>
      <c r="E87" s="161">
        <f>E90</f>
        <v>404000</v>
      </c>
      <c r="F87" s="161">
        <f>F90</f>
        <v>404000</v>
      </c>
      <c r="G87" s="161">
        <f>G90</f>
        <v>404000</v>
      </c>
    </row>
    <row r="88" spans="1:7" ht="14.25">
      <c r="A88" s="105"/>
      <c r="B88" s="85"/>
      <c r="C88" s="91"/>
      <c r="D88" s="87" t="s">
        <v>15</v>
      </c>
      <c r="E88" s="101">
        <v>391000</v>
      </c>
      <c r="F88" s="101"/>
      <c r="G88" s="101"/>
    </row>
    <row r="89" spans="1:7" ht="14.25">
      <c r="A89" s="105"/>
      <c r="B89" s="85"/>
      <c r="C89" s="91"/>
      <c r="D89" s="87" t="s">
        <v>162</v>
      </c>
      <c r="E89" s="101">
        <v>13000</v>
      </c>
      <c r="F89" s="101"/>
      <c r="G89" s="101"/>
    </row>
    <row r="90" spans="1:7" ht="14.25">
      <c r="A90" s="84">
        <v>3</v>
      </c>
      <c r="B90" s="106"/>
      <c r="C90" s="95"/>
      <c r="D90" s="96" t="s">
        <v>34</v>
      </c>
      <c r="E90" s="101">
        <f>E91+E95+E100</f>
        <v>404000</v>
      </c>
      <c r="F90" s="101">
        <f>F91+F95+F100</f>
        <v>404000</v>
      </c>
      <c r="G90" s="101">
        <f>G91+G95+G100</f>
        <v>404000</v>
      </c>
    </row>
    <row r="91" spans="1:7" ht="14.25">
      <c r="A91" s="105"/>
      <c r="B91" s="106">
        <v>31</v>
      </c>
      <c r="C91" s="95"/>
      <c r="D91" s="96" t="s">
        <v>35</v>
      </c>
      <c r="E91" s="101">
        <f>E92+E93+E94</f>
        <v>220000</v>
      </c>
      <c r="F91" s="101">
        <v>220000</v>
      </c>
      <c r="G91" s="101">
        <v>220000</v>
      </c>
    </row>
    <row r="92" spans="1:7" ht="14.25">
      <c r="A92" s="105"/>
      <c r="B92" s="106"/>
      <c r="C92" s="99">
        <v>311</v>
      </c>
      <c r="D92" s="100" t="s">
        <v>36</v>
      </c>
      <c r="E92" s="88">
        <v>180000</v>
      </c>
      <c r="F92" s="88"/>
      <c r="G92" s="88"/>
    </row>
    <row r="93" spans="1:7" ht="14.25">
      <c r="A93" s="105"/>
      <c r="B93" s="85"/>
      <c r="C93" s="99">
        <v>312</v>
      </c>
      <c r="D93" s="100" t="s">
        <v>37</v>
      </c>
      <c r="E93" s="88">
        <v>10000</v>
      </c>
      <c r="F93" s="88"/>
      <c r="G93" s="88"/>
    </row>
    <row r="94" spans="1:7" ht="14.25">
      <c r="A94" s="105"/>
      <c r="B94" s="106"/>
      <c r="C94" s="99">
        <v>313</v>
      </c>
      <c r="D94" s="100" t="s">
        <v>38</v>
      </c>
      <c r="E94" s="88">
        <v>30000</v>
      </c>
      <c r="F94" s="88"/>
      <c r="G94" s="88"/>
    </row>
    <row r="95" spans="1:7" ht="14.25">
      <c r="A95" s="105"/>
      <c r="B95" s="106">
        <v>32</v>
      </c>
      <c r="C95" s="95"/>
      <c r="D95" s="96" t="s">
        <v>39</v>
      </c>
      <c r="E95" s="101">
        <f>E96+E97+E98+E99</f>
        <v>178000</v>
      </c>
      <c r="F95" s="101">
        <v>178000</v>
      </c>
      <c r="G95" s="101">
        <v>178000</v>
      </c>
    </row>
    <row r="96" spans="1:7" ht="14.25">
      <c r="A96" s="105"/>
      <c r="B96" s="85"/>
      <c r="C96" s="99">
        <v>321</v>
      </c>
      <c r="D96" s="100" t="s">
        <v>40</v>
      </c>
      <c r="E96" s="88">
        <v>5000</v>
      </c>
      <c r="F96" s="88"/>
      <c r="G96" s="88"/>
    </row>
    <row r="97" spans="1:7" ht="14.25">
      <c r="A97" s="105"/>
      <c r="B97" s="85"/>
      <c r="C97" s="99">
        <v>322</v>
      </c>
      <c r="D97" s="100" t="s">
        <v>41</v>
      </c>
      <c r="E97" s="88">
        <v>35000</v>
      </c>
      <c r="F97" s="88"/>
      <c r="G97" s="88"/>
    </row>
    <row r="98" spans="1:7" ht="14.25">
      <c r="A98" s="105"/>
      <c r="B98" s="85"/>
      <c r="C98" s="99">
        <v>323</v>
      </c>
      <c r="D98" s="100" t="s">
        <v>42</v>
      </c>
      <c r="E98" s="88">
        <v>125000</v>
      </c>
      <c r="F98" s="88"/>
      <c r="G98" s="88"/>
    </row>
    <row r="99" spans="1:7" ht="18" customHeight="1">
      <c r="A99" s="105"/>
      <c r="B99" s="85"/>
      <c r="C99" s="99">
        <v>324</v>
      </c>
      <c r="D99" s="100" t="s">
        <v>86</v>
      </c>
      <c r="E99" s="88">
        <v>13000</v>
      </c>
      <c r="F99" s="88"/>
      <c r="G99" s="88"/>
    </row>
    <row r="100" spans="1:7" ht="14.25">
      <c r="A100" s="105"/>
      <c r="B100" s="106">
        <v>34</v>
      </c>
      <c r="C100" s="95"/>
      <c r="D100" s="96" t="s">
        <v>45</v>
      </c>
      <c r="E100" s="101">
        <f>E101</f>
        <v>6000</v>
      </c>
      <c r="F100" s="101">
        <v>6000</v>
      </c>
      <c r="G100" s="101">
        <v>6000</v>
      </c>
    </row>
    <row r="101" spans="1:7" ht="14.25">
      <c r="A101" s="105"/>
      <c r="B101" s="85"/>
      <c r="C101" s="99">
        <v>343</v>
      </c>
      <c r="D101" s="100" t="s">
        <v>46</v>
      </c>
      <c r="E101" s="88">
        <v>6000</v>
      </c>
      <c r="F101" s="88"/>
      <c r="G101" s="88"/>
    </row>
    <row r="102" spans="1:7" ht="22.5" customHeight="1">
      <c r="A102" s="187"/>
      <c r="B102" s="188"/>
      <c r="C102" s="189"/>
      <c r="D102" s="190" t="s">
        <v>119</v>
      </c>
      <c r="E102" s="191">
        <f>E104</f>
        <v>40000</v>
      </c>
      <c r="F102" s="191">
        <f>F104</f>
        <v>40000</v>
      </c>
      <c r="G102" s="191">
        <f>G104</f>
        <v>40000</v>
      </c>
    </row>
    <row r="103" spans="1:7" ht="19.5" customHeight="1">
      <c r="A103" s="107"/>
      <c r="B103" s="108"/>
      <c r="C103" s="109"/>
      <c r="D103" s="87" t="s">
        <v>15</v>
      </c>
      <c r="E103" s="50">
        <v>40000</v>
      </c>
      <c r="F103" s="50"/>
      <c r="G103" s="50"/>
    </row>
    <row r="104" spans="1:7" ht="14.25">
      <c r="A104" s="84">
        <v>4</v>
      </c>
      <c r="B104" s="85"/>
      <c r="C104" s="95"/>
      <c r="D104" s="96" t="s">
        <v>52</v>
      </c>
      <c r="E104" s="101">
        <f>E105</f>
        <v>40000</v>
      </c>
      <c r="F104" s="101">
        <f>F105</f>
        <v>40000</v>
      </c>
      <c r="G104" s="101">
        <f>G105</f>
        <v>40000</v>
      </c>
    </row>
    <row r="105" spans="1:7" ht="14.25">
      <c r="A105" s="105"/>
      <c r="B105" s="106">
        <v>42</v>
      </c>
      <c r="C105" s="95"/>
      <c r="D105" s="96" t="s">
        <v>70</v>
      </c>
      <c r="E105" s="101">
        <f>E106+E107</f>
        <v>40000</v>
      </c>
      <c r="F105" s="101">
        <v>40000</v>
      </c>
      <c r="G105" s="101">
        <v>40000</v>
      </c>
    </row>
    <row r="106" spans="1:7" ht="14.25">
      <c r="A106" s="105"/>
      <c r="B106" s="85"/>
      <c r="C106" s="99">
        <v>422</v>
      </c>
      <c r="D106" s="100" t="s">
        <v>57</v>
      </c>
      <c r="E106" s="88">
        <v>10000</v>
      </c>
      <c r="F106" s="88"/>
      <c r="G106" s="88"/>
    </row>
    <row r="107" spans="1:7" ht="14.25">
      <c r="A107" s="105"/>
      <c r="B107" s="85"/>
      <c r="C107" s="99">
        <v>426</v>
      </c>
      <c r="D107" s="100" t="s">
        <v>58</v>
      </c>
      <c r="E107" s="88">
        <v>30000</v>
      </c>
      <c r="F107" s="88"/>
      <c r="G107" s="88"/>
    </row>
    <row r="108" spans="1:7" ht="14.25">
      <c r="A108" s="269"/>
      <c r="B108" s="270"/>
      <c r="C108" s="270"/>
      <c r="D108" s="271" t="s">
        <v>114</v>
      </c>
      <c r="E108" s="161">
        <f>E110</f>
        <v>65500</v>
      </c>
      <c r="F108" s="161">
        <f>F110</f>
        <v>65500</v>
      </c>
      <c r="G108" s="161">
        <f>G110</f>
        <v>65500</v>
      </c>
    </row>
    <row r="109" spans="1:7" ht="14.25">
      <c r="A109" s="105"/>
      <c r="B109" s="85"/>
      <c r="C109" s="106"/>
      <c r="D109" s="96" t="s">
        <v>162</v>
      </c>
      <c r="E109" s="101">
        <v>65500</v>
      </c>
      <c r="F109" s="101"/>
      <c r="G109" s="88"/>
    </row>
    <row r="110" spans="1:7" ht="14.25">
      <c r="A110" s="84">
        <v>3</v>
      </c>
      <c r="B110" s="106"/>
      <c r="C110" s="106"/>
      <c r="D110" s="96" t="s">
        <v>34</v>
      </c>
      <c r="E110" s="101">
        <f>E111+E114</f>
        <v>65500</v>
      </c>
      <c r="F110" s="101">
        <f>F111+F114</f>
        <v>65500</v>
      </c>
      <c r="G110" s="101">
        <f>G111+G114</f>
        <v>65500</v>
      </c>
    </row>
    <row r="111" spans="1:7" ht="14.25">
      <c r="A111" s="84"/>
      <c r="B111" s="106">
        <v>31</v>
      </c>
      <c r="C111" s="106"/>
      <c r="D111" s="96" t="s">
        <v>35</v>
      </c>
      <c r="E111" s="101">
        <f>SUM(E112:E113)</f>
        <v>63000</v>
      </c>
      <c r="F111" s="101">
        <v>63000</v>
      </c>
      <c r="G111" s="101">
        <v>63000</v>
      </c>
    </row>
    <row r="112" spans="1:7" ht="14.25">
      <c r="A112" s="105"/>
      <c r="B112" s="85"/>
      <c r="C112" s="85">
        <v>311</v>
      </c>
      <c r="D112" s="100" t="s">
        <v>36</v>
      </c>
      <c r="E112" s="88">
        <v>55000</v>
      </c>
      <c r="F112" s="88"/>
      <c r="G112" s="88"/>
    </row>
    <row r="113" spans="1:7" ht="14.25">
      <c r="A113" s="105"/>
      <c r="B113" s="85"/>
      <c r="C113" s="85">
        <v>313</v>
      </c>
      <c r="D113" s="100" t="s">
        <v>71</v>
      </c>
      <c r="E113" s="88">
        <v>8000</v>
      </c>
      <c r="F113" s="88"/>
      <c r="G113" s="88"/>
    </row>
    <row r="114" spans="1:7" ht="14.25">
      <c r="A114" s="84"/>
      <c r="B114" s="106">
        <v>32</v>
      </c>
      <c r="C114" s="106"/>
      <c r="D114" s="96" t="s">
        <v>39</v>
      </c>
      <c r="E114" s="101">
        <v>2500</v>
      </c>
      <c r="F114" s="101">
        <v>2500</v>
      </c>
      <c r="G114" s="101">
        <v>2500</v>
      </c>
    </row>
    <row r="115" spans="1:7" ht="14.25">
      <c r="A115" s="105"/>
      <c r="B115" s="85"/>
      <c r="C115" s="85">
        <v>321</v>
      </c>
      <c r="D115" s="100" t="s">
        <v>72</v>
      </c>
      <c r="E115" s="88">
        <v>2500</v>
      </c>
      <c r="F115" s="88"/>
      <c r="G115" s="88"/>
    </row>
    <row r="116" spans="1:7" ht="23.25" customHeight="1">
      <c r="A116" s="105"/>
      <c r="B116" s="85"/>
      <c r="C116" s="85"/>
      <c r="D116" s="87" t="s">
        <v>73</v>
      </c>
      <c r="E116" s="88"/>
      <c r="F116" s="88"/>
      <c r="G116" s="88"/>
    </row>
    <row r="117" spans="1:7" ht="24.75" customHeight="1">
      <c r="A117" s="181"/>
      <c r="B117" s="178"/>
      <c r="C117" s="178"/>
      <c r="D117" s="153" t="s">
        <v>118</v>
      </c>
      <c r="E117" s="180">
        <f>E118+E123+E128+E133+E138+E143+E148+E154+E159</f>
        <v>645000</v>
      </c>
      <c r="F117" s="180">
        <f>F118+F123+F128+F133+F138+F143+F148+F154+F159</f>
        <v>645000</v>
      </c>
      <c r="G117" s="180">
        <f>G118+G123+G128+G133+G138+G143+G148+G154+G159</f>
        <v>645000</v>
      </c>
    </row>
    <row r="118" spans="1:7" ht="21.75" customHeight="1">
      <c r="A118" s="283"/>
      <c r="B118" s="284"/>
      <c r="C118" s="284"/>
      <c r="D118" s="285" t="s">
        <v>115</v>
      </c>
      <c r="E118" s="286">
        <f>E120</f>
        <v>200000</v>
      </c>
      <c r="F118" s="286">
        <f>F120</f>
        <v>200000</v>
      </c>
      <c r="G118" s="286">
        <f>G120</f>
        <v>200000</v>
      </c>
    </row>
    <row r="119" spans="1:7" ht="14.25">
      <c r="A119" s="105"/>
      <c r="B119" s="85"/>
      <c r="C119" s="85"/>
      <c r="D119" s="87" t="s">
        <v>94</v>
      </c>
      <c r="E119" s="101">
        <v>200000</v>
      </c>
      <c r="F119" s="101"/>
      <c r="G119" s="101"/>
    </row>
    <row r="120" spans="1:7" ht="14.25">
      <c r="A120" s="84">
        <v>3</v>
      </c>
      <c r="B120" s="85"/>
      <c r="C120" s="85"/>
      <c r="D120" s="96" t="s">
        <v>34</v>
      </c>
      <c r="E120" s="101">
        <f>E121</f>
        <v>200000</v>
      </c>
      <c r="F120" s="101">
        <f>F121</f>
        <v>200000</v>
      </c>
      <c r="G120" s="101">
        <f>G121</f>
        <v>200000</v>
      </c>
    </row>
    <row r="121" spans="1:7" ht="14.25">
      <c r="A121" s="105"/>
      <c r="B121" s="106">
        <v>32</v>
      </c>
      <c r="C121" s="85"/>
      <c r="D121" s="96" t="s">
        <v>39</v>
      </c>
      <c r="E121" s="101">
        <f>+E122</f>
        <v>200000</v>
      </c>
      <c r="F121" s="101">
        <v>200000</v>
      </c>
      <c r="G121" s="101">
        <v>200000</v>
      </c>
    </row>
    <row r="122" spans="1:7" ht="14.25">
      <c r="A122" s="105"/>
      <c r="B122" s="85"/>
      <c r="C122" s="85">
        <v>323</v>
      </c>
      <c r="D122" s="100" t="s">
        <v>42</v>
      </c>
      <c r="E122" s="88">
        <v>200000</v>
      </c>
      <c r="F122" s="88"/>
      <c r="G122" s="88"/>
    </row>
    <row r="123" spans="1:7" ht="20.25" customHeight="1">
      <c r="A123" s="287"/>
      <c r="B123" s="284"/>
      <c r="C123" s="284"/>
      <c r="D123" s="285" t="s">
        <v>129</v>
      </c>
      <c r="E123" s="286">
        <f>E125</f>
        <v>35000</v>
      </c>
      <c r="F123" s="286">
        <f>F125</f>
        <v>35000</v>
      </c>
      <c r="G123" s="286">
        <f>G125</f>
        <v>35000</v>
      </c>
    </row>
    <row r="124" spans="1:7" ht="14.25">
      <c r="A124" s="105"/>
      <c r="B124" s="85"/>
      <c r="C124" s="85"/>
      <c r="D124" s="87" t="s">
        <v>94</v>
      </c>
      <c r="E124" s="101">
        <v>35000</v>
      </c>
      <c r="F124" s="101"/>
      <c r="G124" s="101"/>
    </row>
    <row r="125" spans="1:7" ht="14.25">
      <c r="A125" s="84">
        <v>3</v>
      </c>
      <c r="B125" s="85"/>
      <c r="C125" s="85"/>
      <c r="D125" s="96" t="s">
        <v>34</v>
      </c>
      <c r="E125" s="101">
        <f>E126</f>
        <v>35000</v>
      </c>
      <c r="F125" s="101">
        <f>F126</f>
        <v>35000</v>
      </c>
      <c r="G125" s="101">
        <f>G126</f>
        <v>35000</v>
      </c>
    </row>
    <row r="126" spans="1:7" ht="14.25">
      <c r="A126" s="105"/>
      <c r="B126" s="106">
        <v>32</v>
      </c>
      <c r="C126" s="85"/>
      <c r="D126" s="96" t="s">
        <v>39</v>
      </c>
      <c r="E126" s="101">
        <f>+E127</f>
        <v>35000</v>
      </c>
      <c r="F126" s="101">
        <v>35000</v>
      </c>
      <c r="G126" s="101">
        <v>35000</v>
      </c>
    </row>
    <row r="127" spans="1:7" ht="14.25">
      <c r="A127" s="105"/>
      <c r="B127" s="85"/>
      <c r="C127" s="85">
        <v>323</v>
      </c>
      <c r="D127" s="100" t="s">
        <v>42</v>
      </c>
      <c r="E127" s="88">
        <v>35000</v>
      </c>
      <c r="F127" s="88"/>
      <c r="G127" s="88"/>
    </row>
    <row r="128" spans="1:7" ht="22.5" customHeight="1">
      <c r="A128" s="287"/>
      <c r="B128" s="284"/>
      <c r="C128" s="284"/>
      <c r="D128" s="285" t="s">
        <v>135</v>
      </c>
      <c r="E128" s="286">
        <f>E130</f>
        <v>60000</v>
      </c>
      <c r="F128" s="286">
        <f>F130</f>
        <v>60000</v>
      </c>
      <c r="G128" s="286">
        <f>G130</f>
        <v>60000</v>
      </c>
    </row>
    <row r="129" spans="1:7" ht="14.25">
      <c r="A129" s="105"/>
      <c r="B129" s="85"/>
      <c r="C129" s="85"/>
      <c r="D129" s="87" t="s">
        <v>94</v>
      </c>
      <c r="E129" s="101">
        <v>60000</v>
      </c>
      <c r="F129" s="101"/>
      <c r="G129" s="101"/>
    </row>
    <row r="130" spans="1:7" ht="14.25">
      <c r="A130" s="84">
        <v>3</v>
      </c>
      <c r="B130" s="85"/>
      <c r="C130" s="85"/>
      <c r="D130" s="96" t="s">
        <v>34</v>
      </c>
      <c r="E130" s="101">
        <f>E131</f>
        <v>60000</v>
      </c>
      <c r="F130" s="101">
        <f>F131</f>
        <v>60000</v>
      </c>
      <c r="G130" s="101">
        <f>G131</f>
        <v>60000</v>
      </c>
    </row>
    <row r="131" spans="1:7" ht="14.25">
      <c r="A131" s="105"/>
      <c r="B131" s="106">
        <v>32</v>
      </c>
      <c r="C131" s="85"/>
      <c r="D131" s="96" t="s">
        <v>39</v>
      </c>
      <c r="E131" s="101">
        <f>E132</f>
        <v>60000</v>
      </c>
      <c r="F131" s="101">
        <v>60000</v>
      </c>
      <c r="G131" s="101">
        <v>60000</v>
      </c>
    </row>
    <row r="132" spans="1:7" ht="14.25">
      <c r="A132" s="105"/>
      <c r="B132" s="85"/>
      <c r="C132" s="85">
        <v>323</v>
      </c>
      <c r="D132" s="100" t="s">
        <v>42</v>
      </c>
      <c r="E132" s="88">
        <v>60000</v>
      </c>
      <c r="F132" s="88"/>
      <c r="G132" s="88"/>
    </row>
    <row r="133" spans="1:7" ht="21" customHeight="1">
      <c r="A133" s="287"/>
      <c r="B133" s="284"/>
      <c r="C133" s="284"/>
      <c r="D133" s="285" t="s">
        <v>136</v>
      </c>
      <c r="E133" s="286">
        <f>E135</f>
        <v>45000</v>
      </c>
      <c r="F133" s="286">
        <f>F135</f>
        <v>45000</v>
      </c>
      <c r="G133" s="286">
        <f>G135</f>
        <v>45000</v>
      </c>
    </row>
    <row r="134" spans="1:7" ht="14.25">
      <c r="A134" s="105"/>
      <c r="B134" s="85"/>
      <c r="C134" s="85"/>
      <c r="D134" s="87" t="s">
        <v>94</v>
      </c>
      <c r="E134" s="101">
        <v>45000</v>
      </c>
      <c r="F134" s="101"/>
      <c r="G134" s="101"/>
    </row>
    <row r="135" spans="1:7" ht="14.25">
      <c r="A135" s="84">
        <v>3</v>
      </c>
      <c r="B135" s="85"/>
      <c r="C135" s="85"/>
      <c r="D135" s="96" t="s">
        <v>34</v>
      </c>
      <c r="E135" s="101">
        <f>E136</f>
        <v>45000</v>
      </c>
      <c r="F135" s="101">
        <f>F136</f>
        <v>45000</v>
      </c>
      <c r="G135" s="101">
        <f>G136</f>
        <v>45000</v>
      </c>
    </row>
    <row r="136" spans="1:7" ht="14.25">
      <c r="A136" s="105"/>
      <c r="B136" s="106">
        <v>32</v>
      </c>
      <c r="C136" s="85"/>
      <c r="D136" s="96" t="s">
        <v>39</v>
      </c>
      <c r="E136" s="101">
        <f>+E137</f>
        <v>45000</v>
      </c>
      <c r="F136" s="101">
        <v>45000</v>
      </c>
      <c r="G136" s="101">
        <v>45000</v>
      </c>
    </row>
    <row r="137" spans="1:7" ht="14.25">
      <c r="A137" s="105"/>
      <c r="B137" s="85"/>
      <c r="C137" s="85">
        <v>323</v>
      </c>
      <c r="D137" s="100" t="s">
        <v>42</v>
      </c>
      <c r="E137" s="88">
        <v>45000</v>
      </c>
      <c r="F137" s="88"/>
      <c r="G137" s="114"/>
    </row>
    <row r="138" spans="1:7" ht="21.75" customHeight="1">
      <c r="A138" s="287"/>
      <c r="B138" s="284"/>
      <c r="C138" s="284"/>
      <c r="D138" s="285" t="s">
        <v>137</v>
      </c>
      <c r="E138" s="286">
        <f>E140</f>
        <v>115000</v>
      </c>
      <c r="F138" s="286">
        <f>F140</f>
        <v>115000</v>
      </c>
      <c r="G138" s="286">
        <f>G140</f>
        <v>115000</v>
      </c>
    </row>
    <row r="139" spans="1:7" ht="14.25">
      <c r="A139" s="105"/>
      <c r="B139" s="85"/>
      <c r="C139" s="85"/>
      <c r="D139" s="87" t="s">
        <v>94</v>
      </c>
      <c r="E139" s="101">
        <v>115000</v>
      </c>
      <c r="F139" s="101"/>
      <c r="G139" s="101"/>
    </row>
    <row r="140" spans="1:7" ht="14.25">
      <c r="A140" s="84">
        <v>3</v>
      </c>
      <c r="B140" s="85"/>
      <c r="C140" s="85"/>
      <c r="D140" s="96" t="s">
        <v>34</v>
      </c>
      <c r="E140" s="101">
        <f>E141</f>
        <v>115000</v>
      </c>
      <c r="F140" s="101">
        <f>F141</f>
        <v>115000</v>
      </c>
      <c r="G140" s="101">
        <f>G141</f>
        <v>115000</v>
      </c>
    </row>
    <row r="141" spans="1:7" ht="14.25">
      <c r="A141" s="105"/>
      <c r="B141" s="106">
        <v>32</v>
      </c>
      <c r="C141" s="85"/>
      <c r="D141" s="96" t="s">
        <v>39</v>
      </c>
      <c r="E141" s="101">
        <f>+E142</f>
        <v>115000</v>
      </c>
      <c r="F141" s="101">
        <v>115000</v>
      </c>
      <c r="G141" s="101">
        <v>115000</v>
      </c>
    </row>
    <row r="142" spans="1:7" ht="14.25">
      <c r="A142" s="105"/>
      <c r="B142" s="85"/>
      <c r="C142" s="85">
        <v>323</v>
      </c>
      <c r="D142" s="100" t="s">
        <v>42</v>
      </c>
      <c r="E142" s="88">
        <v>115000</v>
      </c>
      <c r="F142" s="88"/>
      <c r="G142" s="114"/>
    </row>
    <row r="143" spans="1:7" ht="21" customHeight="1">
      <c r="A143" s="287"/>
      <c r="B143" s="284"/>
      <c r="C143" s="284"/>
      <c r="D143" s="285" t="s">
        <v>138</v>
      </c>
      <c r="E143" s="286">
        <f>E145</f>
        <v>90000</v>
      </c>
      <c r="F143" s="286">
        <f>F145</f>
        <v>90000</v>
      </c>
      <c r="G143" s="286">
        <f>G145</f>
        <v>90000</v>
      </c>
    </row>
    <row r="144" spans="1:7" ht="14.25">
      <c r="A144" s="105"/>
      <c r="B144" s="85"/>
      <c r="C144" s="85"/>
      <c r="D144" s="87" t="s">
        <v>94</v>
      </c>
      <c r="E144" s="101">
        <v>90000</v>
      </c>
      <c r="F144" s="101"/>
      <c r="G144" s="101"/>
    </row>
    <row r="145" spans="1:7" ht="14.25">
      <c r="A145" s="84">
        <v>3</v>
      </c>
      <c r="B145" s="85"/>
      <c r="C145" s="85"/>
      <c r="D145" s="96" t="s">
        <v>34</v>
      </c>
      <c r="E145" s="101">
        <f>E146</f>
        <v>90000</v>
      </c>
      <c r="F145" s="101">
        <f>F146</f>
        <v>90000</v>
      </c>
      <c r="G145" s="101">
        <f>G146</f>
        <v>90000</v>
      </c>
    </row>
    <row r="146" spans="1:7" ht="14.25">
      <c r="A146" s="105"/>
      <c r="B146" s="106">
        <v>32</v>
      </c>
      <c r="C146" s="85"/>
      <c r="D146" s="96" t="s">
        <v>39</v>
      </c>
      <c r="E146" s="101">
        <f>E147</f>
        <v>90000</v>
      </c>
      <c r="F146" s="101">
        <v>90000</v>
      </c>
      <c r="G146" s="101">
        <v>90000</v>
      </c>
    </row>
    <row r="147" spans="1:7" ht="14.25">
      <c r="A147" s="105"/>
      <c r="B147" s="85"/>
      <c r="C147" s="85">
        <v>323</v>
      </c>
      <c r="D147" s="100" t="s">
        <v>42</v>
      </c>
      <c r="E147" s="88">
        <v>90000</v>
      </c>
      <c r="F147" s="88"/>
      <c r="G147" s="114"/>
    </row>
    <row r="148" spans="1:7" ht="23.25" customHeight="1">
      <c r="A148" s="287"/>
      <c r="B148" s="284"/>
      <c r="C148" s="284"/>
      <c r="D148" s="285" t="s">
        <v>139</v>
      </c>
      <c r="E148" s="286">
        <f>E150</f>
        <v>75000</v>
      </c>
      <c r="F148" s="286">
        <f>F150</f>
        <v>75000</v>
      </c>
      <c r="G148" s="286">
        <f>G150</f>
        <v>75000</v>
      </c>
    </row>
    <row r="149" spans="1:7" ht="14.25">
      <c r="A149" s="105"/>
      <c r="B149" s="85"/>
      <c r="C149" s="85"/>
      <c r="D149" s="87" t="s">
        <v>94</v>
      </c>
      <c r="E149" s="101">
        <v>75000</v>
      </c>
      <c r="F149" s="101"/>
      <c r="G149" s="101"/>
    </row>
    <row r="150" spans="1:7" ht="14.25">
      <c r="A150" s="84">
        <v>3</v>
      </c>
      <c r="B150" s="85"/>
      <c r="C150" s="85"/>
      <c r="D150" s="96" t="s">
        <v>34</v>
      </c>
      <c r="E150" s="101">
        <f>E151</f>
        <v>75000</v>
      </c>
      <c r="F150" s="101">
        <f>F151</f>
        <v>75000</v>
      </c>
      <c r="G150" s="101">
        <f>G151</f>
        <v>75000</v>
      </c>
    </row>
    <row r="151" spans="1:7" ht="14.25">
      <c r="A151" s="105"/>
      <c r="B151" s="106">
        <v>32</v>
      </c>
      <c r="C151" s="85"/>
      <c r="D151" s="96" t="s">
        <v>39</v>
      </c>
      <c r="E151" s="101">
        <f>E152+E153</f>
        <v>75000</v>
      </c>
      <c r="F151" s="101">
        <v>75000</v>
      </c>
      <c r="G151" s="101">
        <v>75000</v>
      </c>
    </row>
    <row r="152" spans="1:7" ht="14.25">
      <c r="A152" s="105"/>
      <c r="B152" s="85"/>
      <c r="C152" s="85">
        <v>322</v>
      </c>
      <c r="D152" s="100" t="s">
        <v>41</v>
      </c>
      <c r="E152" s="88">
        <v>55000</v>
      </c>
      <c r="F152" s="88"/>
      <c r="G152" s="114"/>
    </row>
    <row r="153" spans="1:7" ht="14.25">
      <c r="A153" s="105"/>
      <c r="B153" s="85"/>
      <c r="C153" s="85">
        <v>323</v>
      </c>
      <c r="D153" s="100" t="s">
        <v>42</v>
      </c>
      <c r="E153" s="88">
        <v>20000</v>
      </c>
      <c r="F153" s="88"/>
      <c r="G153" s="114"/>
    </row>
    <row r="154" spans="1:7" ht="25.5" customHeight="1">
      <c r="A154" s="287"/>
      <c r="B154" s="284"/>
      <c r="C154" s="284"/>
      <c r="D154" s="285" t="s">
        <v>186</v>
      </c>
      <c r="E154" s="286">
        <f>E156</f>
        <v>15000</v>
      </c>
      <c r="F154" s="286">
        <f>F156</f>
        <v>15000</v>
      </c>
      <c r="G154" s="286">
        <f>G156</f>
        <v>15000</v>
      </c>
    </row>
    <row r="155" spans="1:7" ht="14.25">
      <c r="A155" s="105"/>
      <c r="B155" s="85"/>
      <c r="C155" s="85"/>
      <c r="D155" s="87" t="s">
        <v>94</v>
      </c>
      <c r="E155" s="101">
        <v>15000</v>
      </c>
      <c r="F155" s="101"/>
      <c r="G155" s="101"/>
    </row>
    <row r="156" spans="1:7" ht="14.25">
      <c r="A156" s="84">
        <v>3</v>
      </c>
      <c r="B156" s="85"/>
      <c r="C156" s="85"/>
      <c r="D156" s="96" t="s">
        <v>34</v>
      </c>
      <c r="E156" s="101">
        <f>E157</f>
        <v>15000</v>
      </c>
      <c r="F156" s="101">
        <f>F157</f>
        <v>15000</v>
      </c>
      <c r="G156" s="101">
        <f>G157</f>
        <v>15000</v>
      </c>
    </row>
    <row r="157" spans="1:7" ht="14.25">
      <c r="A157" s="105"/>
      <c r="B157" s="106">
        <v>32</v>
      </c>
      <c r="C157" s="85"/>
      <c r="D157" s="96" t="s">
        <v>39</v>
      </c>
      <c r="E157" s="101">
        <f>E158</f>
        <v>15000</v>
      </c>
      <c r="F157" s="101">
        <v>15000</v>
      </c>
      <c r="G157" s="101">
        <v>15000</v>
      </c>
    </row>
    <row r="158" spans="1:7" ht="14.25">
      <c r="A158" s="105"/>
      <c r="B158" s="85"/>
      <c r="C158" s="85">
        <v>323</v>
      </c>
      <c r="D158" s="100" t="s">
        <v>42</v>
      </c>
      <c r="E158" s="88">
        <v>15000</v>
      </c>
      <c r="F158" s="88"/>
      <c r="G158" s="114"/>
    </row>
    <row r="159" spans="1:7" ht="14.25">
      <c r="A159" s="287"/>
      <c r="B159" s="284"/>
      <c r="C159" s="284"/>
      <c r="D159" s="285" t="s">
        <v>140</v>
      </c>
      <c r="E159" s="286">
        <f>E161</f>
        <v>10000</v>
      </c>
      <c r="F159" s="286">
        <f>F161</f>
        <v>10000</v>
      </c>
      <c r="G159" s="286">
        <f>G161</f>
        <v>10000</v>
      </c>
    </row>
    <row r="160" spans="1:7" ht="14.25">
      <c r="A160" s="105"/>
      <c r="B160" s="85"/>
      <c r="C160" s="85"/>
      <c r="D160" s="87" t="s">
        <v>94</v>
      </c>
      <c r="E160" s="101">
        <v>10000</v>
      </c>
      <c r="F160" s="101"/>
      <c r="G160" s="101"/>
    </row>
    <row r="161" spans="1:7" ht="14.25">
      <c r="A161" s="84">
        <v>3</v>
      </c>
      <c r="B161" s="85"/>
      <c r="C161" s="85"/>
      <c r="D161" s="96" t="s">
        <v>34</v>
      </c>
      <c r="E161" s="101">
        <f>E162</f>
        <v>10000</v>
      </c>
      <c r="F161" s="101">
        <f>F162</f>
        <v>10000</v>
      </c>
      <c r="G161" s="101">
        <f>G162</f>
        <v>10000</v>
      </c>
    </row>
    <row r="162" spans="1:7" ht="14.25">
      <c r="A162" s="105"/>
      <c r="B162" s="106">
        <v>32</v>
      </c>
      <c r="C162" s="85"/>
      <c r="D162" s="96" t="s">
        <v>39</v>
      </c>
      <c r="E162" s="101">
        <f>E163</f>
        <v>10000</v>
      </c>
      <c r="F162" s="101">
        <v>10000</v>
      </c>
      <c r="G162" s="101">
        <v>10000</v>
      </c>
    </row>
    <row r="163" spans="1:7" ht="14.25">
      <c r="A163" s="105"/>
      <c r="B163" s="85"/>
      <c r="C163" s="85">
        <v>323</v>
      </c>
      <c r="D163" s="100" t="s">
        <v>42</v>
      </c>
      <c r="E163" s="88">
        <v>10000</v>
      </c>
      <c r="F163" s="88"/>
      <c r="G163" s="114"/>
    </row>
    <row r="164" spans="1:7" ht="24.75" customHeight="1">
      <c r="A164" s="105"/>
      <c r="B164" s="85"/>
      <c r="C164" s="85"/>
      <c r="D164" s="87" t="s">
        <v>73</v>
      </c>
      <c r="E164" s="88"/>
      <c r="F164" s="88"/>
      <c r="G164" s="88"/>
    </row>
    <row r="165" spans="1:7" ht="29.25" customHeight="1">
      <c r="A165" s="146"/>
      <c r="B165" s="170"/>
      <c r="C165" s="170"/>
      <c r="D165" s="149" t="s">
        <v>141</v>
      </c>
      <c r="E165" s="147">
        <f>E166+E171+E176+E181+E187+E194+E199+E204+E209</f>
        <v>12035000</v>
      </c>
      <c r="F165" s="147">
        <f>F166+F171+F176+F181+F187+F194+F199+F204+F209</f>
        <v>8535000</v>
      </c>
      <c r="G165" s="147">
        <f>G166+G171+G176+G181+G187+G194+G199+G204+G209</f>
        <v>4035000</v>
      </c>
    </row>
    <row r="166" spans="1:7" ht="21.75" customHeight="1">
      <c r="A166" s="192"/>
      <c r="B166" s="193"/>
      <c r="C166" s="193"/>
      <c r="D166" s="194" t="s">
        <v>187</v>
      </c>
      <c r="E166" s="195">
        <v>400000</v>
      </c>
      <c r="F166" s="195">
        <f>F168</f>
        <v>5500000</v>
      </c>
      <c r="G166" s="195">
        <f>G168</f>
        <v>1000000</v>
      </c>
    </row>
    <row r="167" spans="1:7" ht="14.25">
      <c r="A167" s="105"/>
      <c r="B167" s="85"/>
      <c r="C167" s="85"/>
      <c r="D167" s="87" t="s">
        <v>215</v>
      </c>
      <c r="E167" s="50">
        <v>400000</v>
      </c>
      <c r="F167" s="50"/>
      <c r="G167" s="50"/>
    </row>
    <row r="168" spans="1:7" ht="14.25">
      <c r="A168" s="84">
        <v>4</v>
      </c>
      <c r="B168" s="85"/>
      <c r="C168" s="85"/>
      <c r="D168" s="96" t="s">
        <v>52</v>
      </c>
      <c r="E168" s="50">
        <f>E169</f>
        <v>400000</v>
      </c>
      <c r="F168" s="50">
        <f>F169</f>
        <v>5500000</v>
      </c>
      <c r="G168" s="50">
        <f>G169</f>
        <v>1000000</v>
      </c>
    </row>
    <row r="169" spans="1:7" ht="14.25">
      <c r="A169" s="105"/>
      <c r="B169" s="115">
        <v>42</v>
      </c>
      <c r="C169" s="85"/>
      <c r="D169" s="96" t="s">
        <v>74</v>
      </c>
      <c r="E169" s="50">
        <v>400000</v>
      </c>
      <c r="F169" s="50">
        <v>5500000</v>
      </c>
      <c r="G169" s="50">
        <v>1000000</v>
      </c>
    </row>
    <row r="170" spans="1:7" ht="14.25">
      <c r="A170" s="105"/>
      <c r="B170" s="116"/>
      <c r="C170" s="85">
        <v>421</v>
      </c>
      <c r="D170" s="100" t="s">
        <v>56</v>
      </c>
      <c r="E170" s="114">
        <v>400000</v>
      </c>
      <c r="F170" s="114"/>
      <c r="G170" s="114"/>
    </row>
    <row r="171" spans="1:7" ht="17.25" customHeight="1">
      <c r="A171" s="192"/>
      <c r="B171" s="193"/>
      <c r="C171" s="193"/>
      <c r="D171" s="194" t="s">
        <v>206</v>
      </c>
      <c r="E171" s="195">
        <f>E173</f>
        <v>7500000</v>
      </c>
      <c r="F171" s="195">
        <f>F173</f>
        <v>2500000</v>
      </c>
      <c r="G171" s="195">
        <f>G173</f>
        <v>2500000</v>
      </c>
    </row>
    <row r="172" spans="1:7" ht="14.25">
      <c r="A172" s="105"/>
      <c r="B172" s="85"/>
      <c r="C172" s="85"/>
      <c r="D172" s="87" t="s">
        <v>163</v>
      </c>
      <c r="E172" s="50">
        <v>7500000</v>
      </c>
      <c r="F172" s="50"/>
      <c r="G172" s="50"/>
    </row>
    <row r="173" spans="1:7" ht="14.25">
      <c r="A173" s="84">
        <v>4</v>
      </c>
      <c r="B173" s="85"/>
      <c r="C173" s="85"/>
      <c r="D173" s="96" t="s">
        <v>52</v>
      </c>
      <c r="E173" s="50">
        <f>E174</f>
        <v>7500000</v>
      </c>
      <c r="F173" s="50">
        <v>2500000</v>
      </c>
      <c r="G173" s="50">
        <v>2500000</v>
      </c>
    </row>
    <row r="174" spans="1:7" ht="15.75" customHeight="1">
      <c r="A174" s="105"/>
      <c r="B174" s="115">
        <v>42</v>
      </c>
      <c r="C174" s="85"/>
      <c r="D174" s="96" t="s">
        <v>74</v>
      </c>
      <c r="E174" s="114">
        <f>SUM(E175:E175)</f>
        <v>7500000</v>
      </c>
      <c r="F174" s="114">
        <v>2500000</v>
      </c>
      <c r="G174" s="114">
        <v>2500000</v>
      </c>
    </row>
    <row r="175" spans="1:7" ht="15.75" customHeight="1">
      <c r="A175" s="105"/>
      <c r="B175" s="116"/>
      <c r="C175" s="85">
        <v>421</v>
      </c>
      <c r="D175" s="100" t="s">
        <v>56</v>
      </c>
      <c r="E175" s="114">
        <v>7500000</v>
      </c>
      <c r="F175" s="114"/>
      <c r="G175" s="114"/>
    </row>
    <row r="176" spans="1:7" ht="15.75" customHeight="1">
      <c r="A176" s="192"/>
      <c r="B176" s="193"/>
      <c r="C176" s="193"/>
      <c r="D176" s="194" t="s">
        <v>142</v>
      </c>
      <c r="E176" s="195">
        <f>E178</f>
        <v>25000</v>
      </c>
      <c r="F176" s="195">
        <f>F178</f>
        <v>25000</v>
      </c>
      <c r="G176" s="195">
        <f>G178</f>
        <v>25000</v>
      </c>
    </row>
    <row r="177" spans="1:7" ht="15.75" customHeight="1">
      <c r="A177" s="105"/>
      <c r="B177" s="85"/>
      <c r="C177" s="85"/>
      <c r="D177" s="87" t="s">
        <v>163</v>
      </c>
      <c r="E177" s="50">
        <v>25000</v>
      </c>
      <c r="F177" s="50"/>
      <c r="G177" s="50"/>
    </row>
    <row r="178" spans="1:7" ht="15.75" customHeight="1">
      <c r="A178" s="84">
        <v>4</v>
      </c>
      <c r="B178" s="85"/>
      <c r="C178" s="85"/>
      <c r="D178" s="96" t="s">
        <v>52</v>
      </c>
      <c r="E178" s="50">
        <f aca="true" t="shared" si="0" ref="E178:G179">E179</f>
        <v>25000</v>
      </c>
      <c r="F178" s="50">
        <f t="shared" si="0"/>
        <v>25000</v>
      </c>
      <c r="G178" s="50">
        <f t="shared" si="0"/>
        <v>25000</v>
      </c>
    </row>
    <row r="179" spans="1:7" ht="15.75" customHeight="1">
      <c r="A179" s="105"/>
      <c r="B179" s="106">
        <v>42</v>
      </c>
      <c r="C179" s="85"/>
      <c r="D179" s="96" t="s">
        <v>55</v>
      </c>
      <c r="E179" s="50">
        <f t="shared" si="0"/>
        <v>25000</v>
      </c>
      <c r="F179" s="50">
        <v>25000</v>
      </c>
      <c r="G179" s="50">
        <v>25000</v>
      </c>
    </row>
    <row r="180" spans="1:7" ht="15.75" customHeight="1">
      <c r="A180" s="105"/>
      <c r="B180" s="85"/>
      <c r="C180" s="85">
        <v>426</v>
      </c>
      <c r="D180" s="100" t="s">
        <v>58</v>
      </c>
      <c r="E180" s="114">
        <v>25000</v>
      </c>
      <c r="F180" s="114"/>
      <c r="G180" s="114"/>
    </row>
    <row r="181" spans="1:7" ht="24.75" customHeight="1">
      <c r="A181" s="301"/>
      <c r="B181" s="302"/>
      <c r="C181" s="302"/>
      <c r="D181" s="303" t="s">
        <v>174</v>
      </c>
      <c r="E181" s="304">
        <v>350000</v>
      </c>
      <c r="F181" s="304">
        <v>350000</v>
      </c>
      <c r="G181" s="304">
        <v>350000</v>
      </c>
    </row>
    <row r="182" spans="1:7" ht="15.75" customHeight="1">
      <c r="A182" s="81"/>
      <c r="B182" s="82"/>
      <c r="C182" s="82"/>
      <c r="D182" s="87" t="s">
        <v>162</v>
      </c>
      <c r="E182" s="88">
        <v>350000</v>
      </c>
      <c r="F182" s="88"/>
      <c r="G182" s="88"/>
    </row>
    <row r="183" spans="1:7" ht="15.75" customHeight="1">
      <c r="A183" s="84">
        <v>4</v>
      </c>
      <c r="B183" s="85"/>
      <c r="C183" s="85"/>
      <c r="D183" s="96" t="s">
        <v>52</v>
      </c>
      <c r="E183" s="88">
        <v>350000</v>
      </c>
      <c r="F183" s="88">
        <v>350000</v>
      </c>
      <c r="G183" s="88">
        <v>350000</v>
      </c>
    </row>
    <row r="184" spans="1:7" ht="15.75" customHeight="1">
      <c r="A184" s="105"/>
      <c r="B184" s="106">
        <v>42</v>
      </c>
      <c r="C184" s="85"/>
      <c r="D184" s="96" t="s">
        <v>55</v>
      </c>
      <c r="E184" s="88">
        <v>350000</v>
      </c>
      <c r="F184" s="88">
        <v>350000</v>
      </c>
      <c r="G184" s="88">
        <v>350000</v>
      </c>
    </row>
    <row r="185" spans="1:7" ht="15.75" customHeight="1">
      <c r="A185" s="105"/>
      <c r="B185" s="106"/>
      <c r="C185" s="85">
        <v>421</v>
      </c>
      <c r="D185" s="100" t="s">
        <v>56</v>
      </c>
      <c r="E185" s="88">
        <v>300000</v>
      </c>
      <c r="F185" s="88"/>
      <c r="G185" s="88"/>
    </row>
    <row r="186" spans="1:7" ht="15.75" customHeight="1">
      <c r="A186" s="105"/>
      <c r="B186" s="85"/>
      <c r="C186" s="85">
        <v>426</v>
      </c>
      <c r="D186" s="100" t="s">
        <v>58</v>
      </c>
      <c r="E186" s="88">
        <v>50000</v>
      </c>
      <c r="F186" s="88"/>
      <c r="G186" s="88"/>
    </row>
    <row r="187" spans="1:7" ht="29.25" customHeight="1">
      <c r="A187" s="192"/>
      <c r="B187" s="193"/>
      <c r="C187" s="193"/>
      <c r="D187" s="194" t="s">
        <v>176</v>
      </c>
      <c r="E187" s="195">
        <f>E190</f>
        <v>80000</v>
      </c>
      <c r="F187" s="195">
        <f>F190</f>
        <v>80000</v>
      </c>
      <c r="G187" s="195">
        <f>G190</f>
        <v>80000</v>
      </c>
    </row>
    <row r="188" spans="1:7" ht="15.75" customHeight="1">
      <c r="A188" s="98"/>
      <c r="B188" s="94"/>
      <c r="C188" s="94"/>
      <c r="D188" s="87" t="s">
        <v>15</v>
      </c>
      <c r="E188" s="44">
        <v>60000</v>
      </c>
      <c r="F188" s="44"/>
      <c r="G188" s="44"/>
    </row>
    <row r="189" spans="1:7" ht="15.75" customHeight="1">
      <c r="A189" s="98"/>
      <c r="B189" s="94"/>
      <c r="C189" s="94"/>
      <c r="D189" s="87" t="s">
        <v>94</v>
      </c>
      <c r="E189" s="44">
        <v>20000</v>
      </c>
      <c r="F189" s="44"/>
      <c r="G189" s="44"/>
    </row>
    <row r="190" spans="1:7" ht="15.75" customHeight="1">
      <c r="A190" s="93">
        <v>4</v>
      </c>
      <c r="B190" s="94"/>
      <c r="C190" s="94"/>
      <c r="D190" s="196" t="s">
        <v>52</v>
      </c>
      <c r="E190" s="44">
        <f>E191</f>
        <v>80000</v>
      </c>
      <c r="F190" s="44">
        <f>F191</f>
        <v>80000</v>
      </c>
      <c r="G190" s="44">
        <f>G191</f>
        <v>80000</v>
      </c>
    </row>
    <row r="191" spans="1:7" ht="16.5" customHeight="1">
      <c r="A191" s="98"/>
      <c r="B191" s="97">
        <v>42</v>
      </c>
      <c r="C191" s="94"/>
      <c r="D191" s="196" t="s">
        <v>55</v>
      </c>
      <c r="E191" s="44">
        <f>SUM(E192:E193)</f>
        <v>80000</v>
      </c>
      <c r="F191" s="44">
        <v>80000</v>
      </c>
      <c r="G191" s="44">
        <v>80000</v>
      </c>
    </row>
    <row r="192" spans="1:7" ht="15.75" customHeight="1">
      <c r="A192" s="98"/>
      <c r="B192" s="97"/>
      <c r="C192" s="94">
        <v>421</v>
      </c>
      <c r="D192" s="197" t="s">
        <v>56</v>
      </c>
      <c r="E192" s="198">
        <v>60000</v>
      </c>
      <c r="F192" s="44"/>
      <c r="G192" s="44"/>
    </row>
    <row r="193" spans="1:7" ht="15.75" customHeight="1">
      <c r="A193" s="98"/>
      <c r="B193" s="94"/>
      <c r="C193" s="94">
        <v>426</v>
      </c>
      <c r="D193" s="197" t="s">
        <v>58</v>
      </c>
      <c r="E193" s="198">
        <v>20000</v>
      </c>
      <c r="F193" s="198"/>
      <c r="G193" s="198"/>
    </row>
    <row r="194" spans="1:7" ht="15.75" customHeight="1">
      <c r="A194" s="278"/>
      <c r="B194" s="276"/>
      <c r="C194" s="276"/>
      <c r="D194" s="277" t="s">
        <v>183</v>
      </c>
      <c r="E194" s="195">
        <f>E196</f>
        <v>30000</v>
      </c>
      <c r="F194" s="195">
        <f>F196</f>
        <v>30000</v>
      </c>
      <c r="G194" s="195">
        <f>G196</f>
        <v>30000</v>
      </c>
    </row>
    <row r="195" spans="1:7" ht="15.75" customHeight="1">
      <c r="A195" s="105"/>
      <c r="B195" s="85"/>
      <c r="C195" s="85"/>
      <c r="D195" s="87" t="s">
        <v>15</v>
      </c>
      <c r="E195" s="101">
        <v>30000</v>
      </c>
      <c r="F195" s="101"/>
      <c r="G195" s="101"/>
    </row>
    <row r="196" spans="1:7" ht="15.75" customHeight="1">
      <c r="A196" s="84">
        <v>4</v>
      </c>
      <c r="B196" s="85"/>
      <c r="C196" s="85"/>
      <c r="D196" s="96" t="s">
        <v>52</v>
      </c>
      <c r="E196" s="101">
        <f>E197</f>
        <v>30000</v>
      </c>
      <c r="F196" s="101">
        <f>F197</f>
        <v>30000</v>
      </c>
      <c r="G196" s="101">
        <f>G197</f>
        <v>30000</v>
      </c>
    </row>
    <row r="197" spans="1:7" ht="15.75" customHeight="1">
      <c r="A197" s="105"/>
      <c r="B197" s="106">
        <v>42</v>
      </c>
      <c r="C197" s="85"/>
      <c r="D197" s="96" t="s">
        <v>53</v>
      </c>
      <c r="E197" s="101">
        <f>E198</f>
        <v>30000</v>
      </c>
      <c r="F197" s="101">
        <v>30000</v>
      </c>
      <c r="G197" s="101">
        <v>30000</v>
      </c>
    </row>
    <row r="198" spans="1:7" ht="15.75" customHeight="1">
      <c r="A198" s="105"/>
      <c r="B198" s="85"/>
      <c r="C198" s="85">
        <v>422</v>
      </c>
      <c r="D198" s="100" t="s">
        <v>57</v>
      </c>
      <c r="E198" s="88">
        <v>30000</v>
      </c>
      <c r="F198" s="88"/>
      <c r="G198" s="88"/>
    </row>
    <row r="199" spans="1:7" ht="22.5" customHeight="1">
      <c r="A199" s="192"/>
      <c r="B199" s="193"/>
      <c r="C199" s="193"/>
      <c r="D199" s="194" t="s">
        <v>165</v>
      </c>
      <c r="E199" s="195">
        <f>E201</f>
        <v>50000</v>
      </c>
      <c r="F199" s="195">
        <f>F201</f>
        <v>50000</v>
      </c>
      <c r="G199" s="195">
        <f>G201</f>
        <v>50000</v>
      </c>
    </row>
    <row r="200" spans="1:7" ht="15.75" customHeight="1">
      <c r="A200" s="98"/>
      <c r="B200" s="94"/>
      <c r="C200" s="94"/>
      <c r="D200" s="87" t="s">
        <v>162</v>
      </c>
      <c r="E200" s="44">
        <v>50000</v>
      </c>
      <c r="F200" s="44"/>
      <c r="G200" s="44"/>
    </row>
    <row r="201" spans="1:7" ht="15.75" customHeight="1">
      <c r="A201" s="93">
        <v>4</v>
      </c>
      <c r="B201" s="94"/>
      <c r="C201" s="94"/>
      <c r="D201" s="196" t="s">
        <v>52</v>
      </c>
      <c r="E201" s="44">
        <f>E202</f>
        <v>50000</v>
      </c>
      <c r="F201" s="44">
        <f>F202</f>
        <v>50000</v>
      </c>
      <c r="G201" s="44">
        <f>G202</f>
        <v>50000</v>
      </c>
    </row>
    <row r="202" spans="1:7" ht="15.75" customHeight="1">
      <c r="A202" s="98"/>
      <c r="B202" s="97">
        <v>42</v>
      </c>
      <c r="C202" s="94"/>
      <c r="D202" s="196" t="s">
        <v>55</v>
      </c>
      <c r="E202" s="44">
        <f>SUM(E203:E203)</f>
        <v>50000</v>
      </c>
      <c r="F202" s="44">
        <v>50000</v>
      </c>
      <c r="G202" s="44">
        <v>50000</v>
      </c>
    </row>
    <row r="203" spans="1:7" ht="15.75" customHeight="1">
      <c r="A203" s="98"/>
      <c r="B203" s="94"/>
      <c r="C203" s="94">
        <v>426</v>
      </c>
      <c r="D203" s="197" t="s">
        <v>58</v>
      </c>
      <c r="E203" s="198">
        <v>50000</v>
      </c>
      <c r="F203" s="198"/>
      <c r="G203" s="198"/>
    </row>
    <row r="204" spans="1:7" ht="15.75" customHeight="1">
      <c r="A204" s="278"/>
      <c r="B204" s="276"/>
      <c r="C204" s="276"/>
      <c r="D204" s="277" t="s">
        <v>169</v>
      </c>
      <c r="E204" s="195">
        <f>E206</f>
        <v>900000</v>
      </c>
      <c r="F204" s="195">
        <f>F206</f>
        <v>0</v>
      </c>
      <c r="G204" s="195">
        <f>G206</f>
        <v>0</v>
      </c>
    </row>
    <row r="205" spans="1:7" ht="15.75" customHeight="1">
      <c r="A205" s="105"/>
      <c r="B205" s="85"/>
      <c r="C205" s="85"/>
      <c r="D205" s="87" t="s">
        <v>162</v>
      </c>
      <c r="E205" s="101">
        <v>900000</v>
      </c>
      <c r="F205" s="101"/>
      <c r="G205" s="101"/>
    </row>
    <row r="206" spans="1:7" ht="15.75" customHeight="1">
      <c r="A206" s="84">
        <v>4</v>
      </c>
      <c r="B206" s="85"/>
      <c r="C206" s="85"/>
      <c r="D206" s="96" t="s">
        <v>52</v>
      </c>
      <c r="E206" s="101">
        <f>E207</f>
        <v>900000</v>
      </c>
      <c r="F206" s="101">
        <f>F207</f>
        <v>0</v>
      </c>
      <c r="G206" s="101">
        <f>G207</f>
        <v>0</v>
      </c>
    </row>
    <row r="207" spans="1:7" ht="15.75" customHeight="1">
      <c r="A207" s="105"/>
      <c r="B207" s="106">
        <v>42</v>
      </c>
      <c r="C207" s="85"/>
      <c r="D207" s="96" t="s">
        <v>53</v>
      </c>
      <c r="E207" s="101">
        <f>E208</f>
        <v>900000</v>
      </c>
      <c r="F207" s="101"/>
      <c r="G207" s="101"/>
    </row>
    <row r="208" spans="1:7" ht="15.75" customHeight="1">
      <c r="A208" s="105"/>
      <c r="B208" s="85"/>
      <c r="C208" s="85">
        <v>421</v>
      </c>
      <c r="D208" s="100" t="s">
        <v>56</v>
      </c>
      <c r="E208" s="88">
        <v>900000</v>
      </c>
      <c r="F208" s="88"/>
      <c r="G208" s="88"/>
    </row>
    <row r="209" spans="1:7" ht="15.75" customHeight="1">
      <c r="A209" s="278"/>
      <c r="B209" s="276"/>
      <c r="C209" s="276"/>
      <c r="D209" s="277" t="s">
        <v>214</v>
      </c>
      <c r="E209" s="195">
        <f>E211</f>
        <v>2700000</v>
      </c>
      <c r="F209" s="195">
        <f>F211</f>
        <v>0</v>
      </c>
      <c r="G209" s="195">
        <f>G211</f>
        <v>0</v>
      </c>
    </row>
    <row r="210" spans="1:7" ht="15.75" customHeight="1">
      <c r="A210" s="105"/>
      <c r="B210" s="85"/>
      <c r="C210" s="85"/>
      <c r="D210" s="87" t="s">
        <v>162</v>
      </c>
      <c r="E210" s="101">
        <v>2700000</v>
      </c>
      <c r="F210" s="101"/>
      <c r="G210" s="101"/>
    </row>
    <row r="211" spans="1:7" ht="15.75" customHeight="1">
      <c r="A211" s="84">
        <v>4</v>
      </c>
      <c r="B211" s="85"/>
      <c r="C211" s="85"/>
      <c r="D211" s="96" t="s">
        <v>52</v>
      </c>
      <c r="E211" s="101">
        <f>E212</f>
        <v>2700000</v>
      </c>
      <c r="F211" s="101">
        <f>F212</f>
        <v>0</v>
      </c>
      <c r="G211" s="101">
        <v>0</v>
      </c>
    </row>
    <row r="212" spans="1:7" ht="15.75" customHeight="1">
      <c r="A212" s="105"/>
      <c r="B212" s="106">
        <v>42</v>
      </c>
      <c r="C212" s="85"/>
      <c r="D212" s="96" t="s">
        <v>53</v>
      </c>
      <c r="E212" s="101">
        <v>2700000</v>
      </c>
      <c r="F212" s="101">
        <v>0</v>
      </c>
      <c r="G212" s="101">
        <v>0</v>
      </c>
    </row>
    <row r="213" spans="1:7" ht="15.75" customHeight="1">
      <c r="A213" s="105"/>
      <c r="B213" s="85"/>
      <c r="C213" s="85">
        <v>421</v>
      </c>
      <c r="D213" s="100" t="s">
        <v>56</v>
      </c>
      <c r="E213" s="88">
        <v>2700000</v>
      </c>
      <c r="F213" s="88"/>
      <c r="G213" s="88"/>
    </row>
    <row r="214" spans="1:7" ht="15.75" customHeight="1">
      <c r="A214" s="105"/>
      <c r="B214" s="85"/>
      <c r="C214" s="85"/>
      <c r="D214" s="87" t="s">
        <v>73</v>
      </c>
      <c r="E214" s="114"/>
      <c r="F214" s="114"/>
      <c r="G214" s="114"/>
    </row>
    <row r="215" spans="1:7" ht="27.75" customHeight="1">
      <c r="A215" s="169"/>
      <c r="B215" s="170"/>
      <c r="C215" s="170"/>
      <c r="D215" s="149" t="s">
        <v>143</v>
      </c>
      <c r="E215" s="147">
        <f>E216+E221+E226+E231+E239+E244+E249+E258+E266</f>
        <v>1789700</v>
      </c>
      <c r="F215" s="147">
        <f>F216+F221+F226+F231+F239+F244+F249+F258+F266</f>
        <v>2710000</v>
      </c>
      <c r="G215" s="147">
        <f>G216+G221+G226+G231+G239+G244+G249+G258+G266</f>
        <v>2410000</v>
      </c>
    </row>
    <row r="216" spans="1:7" ht="27.75" customHeight="1">
      <c r="A216" s="278"/>
      <c r="B216" s="276"/>
      <c r="C216" s="276"/>
      <c r="D216" s="277" t="s">
        <v>177</v>
      </c>
      <c r="E216" s="195">
        <f>E218</f>
        <v>800000</v>
      </c>
      <c r="F216" s="195">
        <f>F218</f>
        <v>1000000</v>
      </c>
      <c r="G216" s="195">
        <f>G218</f>
        <v>500000</v>
      </c>
    </row>
    <row r="217" spans="1:7" ht="15.75" customHeight="1">
      <c r="A217" s="105"/>
      <c r="B217" s="85"/>
      <c r="C217" s="85"/>
      <c r="D217" s="87" t="s">
        <v>163</v>
      </c>
      <c r="E217" s="101">
        <v>800000</v>
      </c>
      <c r="F217" s="101"/>
      <c r="G217" s="101"/>
    </row>
    <row r="218" spans="1:7" ht="15.75" customHeight="1">
      <c r="A218" s="84">
        <v>4</v>
      </c>
      <c r="B218" s="85"/>
      <c r="C218" s="85"/>
      <c r="D218" s="96" t="s">
        <v>52</v>
      </c>
      <c r="E218" s="101">
        <f>E219</f>
        <v>800000</v>
      </c>
      <c r="F218" s="101">
        <f>F219</f>
        <v>1000000</v>
      </c>
      <c r="G218" s="101">
        <f>G219</f>
        <v>500000</v>
      </c>
    </row>
    <row r="219" spans="1:7" ht="15.75" customHeight="1">
      <c r="A219" s="105"/>
      <c r="B219" s="106">
        <v>42</v>
      </c>
      <c r="C219" s="85"/>
      <c r="D219" s="96" t="s">
        <v>53</v>
      </c>
      <c r="E219" s="101">
        <f>E220</f>
        <v>800000</v>
      </c>
      <c r="F219" s="101">
        <v>1000000</v>
      </c>
      <c r="G219" s="101">
        <v>500000</v>
      </c>
    </row>
    <row r="220" spans="1:7" ht="15.75" customHeight="1">
      <c r="A220" s="105"/>
      <c r="B220" s="85"/>
      <c r="C220" s="85">
        <v>421</v>
      </c>
      <c r="D220" s="100" t="s">
        <v>56</v>
      </c>
      <c r="E220" s="88">
        <v>800000</v>
      </c>
      <c r="F220" s="88"/>
      <c r="G220" s="88"/>
    </row>
    <row r="221" spans="1:7" ht="29.25" customHeight="1">
      <c r="A221" s="278"/>
      <c r="B221" s="276"/>
      <c r="C221" s="276"/>
      <c r="D221" s="277" t="s">
        <v>178</v>
      </c>
      <c r="E221" s="195">
        <f>E223</f>
        <v>200000</v>
      </c>
      <c r="F221" s="195">
        <f>F223</f>
        <v>600000</v>
      </c>
      <c r="G221" s="195">
        <f>G223</f>
        <v>600000</v>
      </c>
    </row>
    <row r="222" spans="1:7" ht="15.75" customHeight="1">
      <c r="A222" s="105"/>
      <c r="B222" s="85"/>
      <c r="C222" s="85"/>
      <c r="D222" s="87" t="s">
        <v>163</v>
      </c>
      <c r="E222" s="101">
        <v>200000</v>
      </c>
      <c r="F222" s="101"/>
      <c r="G222" s="101"/>
    </row>
    <row r="223" spans="1:7" ht="15.75" customHeight="1">
      <c r="A223" s="84">
        <v>4</v>
      </c>
      <c r="B223" s="85"/>
      <c r="C223" s="85"/>
      <c r="D223" s="96" t="s">
        <v>52</v>
      </c>
      <c r="E223" s="101">
        <f>SUM(E224)</f>
        <v>200000</v>
      </c>
      <c r="F223" s="101">
        <f>F224</f>
        <v>600000</v>
      </c>
      <c r="G223" s="101">
        <f>G224</f>
        <v>600000</v>
      </c>
    </row>
    <row r="224" spans="1:7" ht="15.75" customHeight="1">
      <c r="A224" s="105"/>
      <c r="B224" s="106">
        <v>42</v>
      </c>
      <c r="C224" s="85"/>
      <c r="D224" s="96" t="s">
        <v>53</v>
      </c>
      <c r="E224" s="101">
        <v>200000</v>
      </c>
      <c r="F224" s="101">
        <v>600000</v>
      </c>
      <c r="G224" s="101">
        <v>600000</v>
      </c>
    </row>
    <row r="225" spans="1:7" ht="15.75" customHeight="1">
      <c r="A225" s="105"/>
      <c r="B225" s="85"/>
      <c r="C225" s="85">
        <v>421</v>
      </c>
      <c r="D225" s="100" t="s">
        <v>56</v>
      </c>
      <c r="E225" s="88">
        <v>200000</v>
      </c>
      <c r="F225" s="88"/>
      <c r="G225" s="88">
        <v>0</v>
      </c>
    </row>
    <row r="226" spans="1:7" ht="15.75" customHeight="1">
      <c r="A226" s="278"/>
      <c r="B226" s="276"/>
      <c r="C226" s="276"/>
      <c r="D226" s="277" t="s">
        <v>179</v>
      </c>
      <c r="E226" s="195">
        <f>E228</f>
        <v>70000</v>
      </c>
      <c r="F226" s="195">
        <f>F228</f>
        <v>0</v>
      </c>
      <c r="G226" s="195">
        <f>G228</f>
        <v>0</v>
      </c>
    </row>
    <row r="227" spans="1:7" ht="15.75" customHeight="1">
      <c r="A227" s="105"/>
      <c r="B227" s="85"/>
      <c r="C227" s="85"/>
      <c r="D227" s="87" t="s">
        <v>15</v>
      </c>
      <c r="E227" s="101">
        <v>70000</v>
      </c>
      <c r="F227" s="101"/>
      <c r="G227" s="101"/>
    </row>
    <row r="228" spans="1:7" ht="15.75" customHeight="1">
      <c r="A228" s="84">
        <v>4</v>
      </c>
      <c r="B228" s="85"/>
      <c r="C228" s="85"/>
      <c r="D228" s="96" t="s">
        <v>52</v>
      </c>
      <c r="E228" s="101">
        <f>E229</f>
        <v>70000</v>
      </c>
      <c r="F228" s="101">
        <f>F229</f>
        <v>0</v>
      </c>
      <c r="G228" s="101">
        <f>G229</f>
        <v>0</v>
      </c>
    </row>
    <row r="229" spans="1:7" ht="15.75" customHeight="1">
      <c r="A229" s="105"/>
      <c r="B229" s="106">
        <v>42</v>
      </c>
      <c r="C229" s="85"/>
      <c r="D229" s="96" t="s">
        <v>53</v>
      </c>
      <c r="E229" s="101">
        <f>E230</f>
        <v>70000</v>
      </c>
      <c r="F229" s="101">
        <v>0</v>
      </c>
      <c r="G229" s="101">
        <v>0</v>
      </c>
    </row>
    <row r="230" spans="1:7" ht="15.75" customHeight="1">
      <c r="A230" s="105"/>
      <c r="B230" s="85"/>
      <c r="C230" s="85">
        <v>422</v>
      </c>
      <c r="D230" s="100" t="s">
        <v>57</v>
      </c>
      <c r="E230" s="88">
        <v>70000</v>
      </c>
      <c r="F230" s="88"/>
      <c r="G230" s="88"/>
    </row>
    <row r="231" spans="1:7" ht="21" customHeight="1">
      <c r="A231" s="301"/>
      <c r="B231" s="302"/>
      <c r="C231" s="302"/>
      <c r="D231" s="303" t="s">
        <v>180</v>
      </c>
      <c r="E231" s="304">
        <f>SUM(E233+E236)</f>
        <v>40000</v>
      </c>
      <c r="F231" s="304">
        <f>SUM(F233+F236)</f>
        <v>40000</v>
      </c>
      <c r="G231" s="304">
        <f>SUM(G233+G236)</f>
        <v>40000</v>
      </c>
    </row>
    <row r="232" spans="1:7" ht="15.75" customHeight="1">
      <c r="A232" s="81"/>
      <c r="B232" s="82"/>
      <c r="C232" s="82"/>
      <c r="D232" s="87" t="s">
        <v>15</v>
      </c>
      <c r="E232" s="88">
        <v>40000</v>
      </c>
      <c r="F232" s="88"/>
      <c r="G232" s="88"/>
    </row>
    <row r="233" spans="1:7" ht="15.75" customHeight="1">
      <c r="A233" s="84">
        <v>3</v>
      </c>
      <c r="B233" s="85"/>
      <c r="C233" s="85"/>
      <c r="D233" s="96" t="s">
        <v>34</v>
      </c>
      <c r="E233" s="101">
        <v>20000</v>
      </c>
      <c r="F233" s="101">
        <v>20000</v>
      </c>
      <c r="G233" s="101">
        <v>20000</v>
      </c>
    </row>
    <row r="234" spans="1:7" ht="15.75" customHeight="1">
      <c r="A234" s="105"/>
      <c r="B234" s="106">
        <v>32</v>
      </c>
      <c r="C234" s="85"/>
      <c r="D234" s="96" t="s">
        <v>39</v>
      </c>
      <c r="E234" s="101">
        <v>20000</v>
      </c>
      <c r="F234" s="101">
        <v>20000</v>
      </c>
      <c r="G234" s="101">
        <v>20000</v>
      </c>
    </row>
    <row r="235" spans="1:7" ht="15.75" customHeight="1">
      <c r="A235" s="105"/>
      <c r="B235" s="85"/>
      <c r="C235" s="85">
        <v>323</v>
      </c>
      <c r="D235" s="100" t="s">
        <v>42</v>
      </c>
      <c r="E235" s="88">
        <v>20000</v>
      </c>
      <c r="F235" s="88"/>
      <c r="G235" s="88"/>
    </row>
    <row r="236" spans="1:7" ht="15.75" customHeight="1">
      <c r="A236" s="84">
        <v>4</v>
      </c>
      <c r="B236" s="85"/>
      <c r="C236" s="85"/>
      <c r="D236" s="96" t="s">
        <v>52</v>
      </c>
      <c r="E236" s="101">
        <f>E237</f>
        <v>20000</v>
      </c>
      <c r="F236" s="101">
        <f>F237</f>
        <v>20000</v>
      </c>
      <c r="G236" s="101">
        <f>G237</f>
        <v>20000</v>
      </c>
    </row>
    <row r="237" spans="1:7" ht="15.75" customHeight="1">
      <c r="A237" s="105"/>
      <c r="B237" s="106">
        <v>42</v>
      </c>
      <c r="C237" s="85"/>
      <c r="D237" s="96" t="s">
        <v>53</v>
      </c>
      <c r="E237" s="101">
        <f>E238</f>
        <v>20000</v>
      </c>
      <c r="F237" s="101">
        <v>20000</v>
      </c>
      <c r="G237" s="101">
        <v>20000</v>
      </c>
    </row>
    <row r="238" spans="1:7" ht="15.75" customHeight="1">
      <c r="A238" s="105"/>
      <c r="B238" s="85"/>
      <c r="C238" s="85">
        <v>422</v>
      </c>
      <c r="D238" s="100" t="s">
        <v>57</v>
      </c>
      <c r="E238" s="88">
        <v>20000</v>
      </c>
      <c r="F238" s="88"/>
      <c r="G238" s="88"/>
    </row>
    <row r="239" spans="1:7" ht="27" customHeight="1">
      <c r="A239" s="288"/>
      <c r="B239" s="289"/>
      <c r="C239" s="289"/>
      <c r="D239" s="290" t="s">
        <v>181</v>
      </c>
      <c r="E239" s="291">
        <f>E241</f>
        <v>200000</v>
      </c>
      <c r="F239" s="291">
        <f>F241</f>
        <v>400000</v>
      </c>
      <c r="G239" s="291">
        <f>G241</f>
        <v>500000</v>
      </c>
    </row>
    <row r="240" spans="1:7" ht="15.75" customHeight="1">
      <c r="A240" s="105"/>
      <c r="B240" s="85"/>
      <c r="C240" s="85"/>
      <c r="D240" s="87" t="s">
        <v>163</v>
      </c>
      <c r="E240" s="101">
        <v>200000</v>
      </c>
      <c r="F240" s="101"/>
      <c r="G240" s="101"/>
    </row>
    <row r="241" spans="1:7" ht="15.75" customHeight="1">
      <c r="A241" s="84">
        <v>4</v>
      </c>
      <c r="B241" s="85"/>
      <c r="C241" s="85"/>
      <c r="D241" s="96" t="s">
        <v>52</v>
      </c>
      <c r="E241" s="101">
        <f>SUM(E242)</f>
        <v>200000</v>
      </c>
      <c r="F241" s="101">
        <f>SUM(F242)</f>
        <v>400000</v>
      </c>
      <c r="G241" s="101">
        <f>SUM(G242)</f>
        <v>500000</v>
      </c>
    </row>
    <row r="242" spans="1:7" ht="15.75" customHeight="1">
      <c r="A242" s="84"/>
      <c r="B242" s="370">
        <v>41</v>
      </c>
      <c r="C242" s="370"/>
      <c r="D242" s="371" t="s">
        <v>173</v>
      </c>
      <c r="E242" s="101">
        <v>200000</v>
      </c>
      <c r="F242" s="101">
        <v>400000</v>
      </c>
      <c r="G242" s="101">
        <v>500000</v>
      </c>
    </row>
    <row r="243" spans="1:7" ht="15.75" customHeight="1">
      <c r="A243" s="84"/>
      <c r="B243" s="370"/>
      <c r="C243" s="370">
        <v>411</v>
      </c>
      <c r="D243" s="372" t="s">
        <v>75</v>
      </c>
      <c r="E243" s="101">
        <v>200000</v>
      </c>
      <c r="F243" s="101"/>
      <c r="G243" s="101"/>
    </row>
    <row r="244" spans="1:7" ht="26.25" customHeight="1">
      <c r="A244" s="294"/>
      <c r="B244" s="295"/>
      <c r="C244" s="295"/>
      <c r="D244" s="296" t="s">
        <v>184</v>
      </c>
      <c r="E244" s="297">
        <f>E246</f>
        <v>100000</v>
      </c>
      <c r="F244" s="297">
        <f>F246</f>
        <v>300000</v>
      </c>
      <c r="G244" s="297">
        <f>G246</f>
        <v>400000</v>
      </c>
    </row>
    <row r="245" spans="1:7" ht="15.75" customHeight="1">
      <c r="A245" s="105"/>
      <c r="B245" s="85"/>
      <c r="C245" s="85"/>
      <c r="D245" s="87" t="s">
        <v>164</v>
      </c>
      <c r="E245" s="101">
        <v>100000</v>
      </c>
      <c r="F245" s="101"/>
      <c r="G245" s="101"/>
    </row>
    <row r="246" spans="1:7" ht="15.75" customHeight="1">
      <c r="A246" s="84">
        <v>4</v>
      </c>
      <c r="B246" s="85"/>
      <c r="C246" s="85"/>
      <c r="D246" s="96" t="s">
        <v>52</v>
      </c>
      <c r="E246" s="101">
        <f>E247</f>
        <v>100000</v>
      </c>
      <c r="F246" s="101">
        <f>F247</f>
        <v>300000</v>
      </c>
      <c r="G246" s="101">
        <f>G247</f>
        <v>400000</v>
      </c>
    </row>
    <row r="247" spans="1:7" ht="15.75" customHeight="1">
      <c r="A247" s="105"/>
      <c r="B247" s="106">
        <v>41</v>
      </c>
      <c r="C247" s="85"/>
      <c r="D247" s="96" t="s">
        <v>53</v>
      </c>
      <c r="E247" s="101">
        <f>E248</f>
        <v>100000</v>
      </c>
      <c r="F247" s="101">
        <v>300000</v>
      </c>
      <c r="G247" s="101">
        <v>400000</v>
      </c>
    </row>
    <row r="248" spans="1:7" ht="15.75" customHeight="1">
      <c r="A248" s="105"/>
      <c r="B248" s="85"/>
      <c r="C248" s="85">
        <v>411</v>
      </c>
      <c r="D248" s="100" t="s">
        <v>75</v>
      </c>
      <c r="E248" s="88">
        <v>100000</v>
      </c>
      <c r="F248" s="88"/>
      <c r="G248" s="88"/>
    </row>
    <row r="249" spans="1:7" ht="36" customHeight="1">
      <c r="A249" s="187"/>
      <c r="B249" s="188"/>
      <c r="C249" s="188"/>
      <c r="D249" s="190" t="s">
        <v>185</v>
      </c>
      <c r="E249" s="191">
        <f>E251</f>
        <v>150000</v>
      </c>
      <c r="F249" s="191">
        <f>F251</f>
        <v>150000</v>
      </c>
      <c r="G249" s="191">
        <f>G251</f>
        <v>150000</v>
      </c>
    </row>
    <row r="250" spans="1:7" ht="19.5" customHeight="1">
      <c r="A250" s="107"/>
      <c r="B250" s="108"/>
      <c r="C250" s="108"/>
      <c r="D250" s="87" t="s">
        <v>15</v>
      </c>
      <c r="E250" s="101">
        <v>100000</v>
      </c>
      <c r="F250" s="101"/>
      <c r="G250" s="101"/>
    </row>
    <row r="251" spans="1:7" ht="19.5" customHeight="1">
      <c r="A251" s="117">
        <v>3</v>
      </c>
      <c r="B251" s="82"/>
      <c r="C251" s="82"/>
      <c r="D251" s="96" t="s">
        <v>34</v>
      </c>
      <c r="E251" s="101">
        <f>E252+E256</f>
        <v>150000</v>
      </c>
      <c r="F251" s="101">
        <f>F252+F256</f>
        <v>150000</v>
      </c>
      <c r="G251" s="101">
        <f>G252+G256</f>
        <v>150000</v>
      </c>
    </row>
    <row r="252" spans="1:7" ht="19.5" customHeight="1">
      <c r="A252" s="117"/>
      <c r="B252" s="118">
        <v>35</v>
      </c>
      <c r="C252" s="82"/>
      <c r="D252" s="96" t="s">
        <v>87</v>
      </c>
      <c r="E252" s="101">
        <f>E253+E254</f>
        <v>100000</v>
      </c>
      <c r="F252" s="101">
        <v>100000</v>
      </c>
      <c r="G252" s="101">
        <v>100000</v>
      </c>
    </row>
    <row r="253" spans="1:7" ht="19.5" customHeight="1">
      <c r="A253" s="117"/>
      <c r="B253" s="118"/>
      <c r="C253" s="82">
        <v>351</v>
      </c>
      <c r="D253" s="100" t="s">
        <v>88</v>
      </c>
      <c r="E253" s="113">
        <v>50000</v>
      </c>
      <c r="F253" s="101"/>
      <c r="G253" s="101"/>
    </row>
    <row r="254" spans="1:7" ht="27" customHeight="1">
      <c r="A254" s="117"/>
      <c r="B254" s="82"/>
      <c r="C254" s="82">
        <v>352</v>
      </c>
      <c r="D254" s="87" t="s">
        <v>95</v>
      </c>
      <c r="E254" s="113">
        <v>50000</v>
      </c>
      <c r="F254" s="101"/>
      <c r="G254" s="101"/>
    </row>
    <row r="255" spans="1:7" ht="15.75" customHeight="1">
      <c r="A255" s="117"/>
      <c r="B255" s="82"/>
      <c r="C255" s="82"/>
      <c r="D255" s="87" t="s">
        <v>162</v>
      </c>
      <c r="E255" s="101">
        <v>50000</v>
      </c>
      <c r="F255" s="101"/>
      <c r="G255" s="101"/>
    </row>
    <row r="256" spans="1:7" ht="20.25" customHeight="1">
      <c r="A256" s="117"/>
      <c r="B256" s="118">
        <v>38</v>
      </c>
      <c r="C256" s="118"/>
      <c r="D256" s="87" t="s">
        <v>49</v>
      </c>
      <c r="E256" s="101">
        <v>50000</v>
      </c>
      <c r="F256" s="101">
        <v>50000</v>
      </c>
      <c r="G256" s="101">
        <v>50000</v>
      </c>
    </row>
    <row r="257" spans="1:7" ht="18" customHeight="1">
      <c r="A257" s="117"/>
      <c r="B257" s="82"/>
      <c r="C257" s="82">
        <v>386</v>
      </c>
      <c r="D257" s="203" t="s">
        <v>105</v>
      </c>
      <c r="E257" s="113">
        <v>50000</v>
      </c>
      <c r="F257" s="101"/>
      <c r="G257" s="101"/>
    </row>
    <row r="258" spans="1:7" ht="18" customHeight="1">
      <c r="A258" s="287"/>
      <c r="B258" s="284"/>
      <c r="C258" s="284"/>
      <c r="D258" s="285" t="s">
        <v>204</v>
      </c>
      <c r="E258" s="286">
        <f>E260</f>
        <v>200000</v>
      </c>
      <c r="F258" s="286">
        <f>F260</f>
        <v>200000</v>
      </c>
      <c r="G258" s="286">
        <f>G260</f>
        <v>200000</v>
      </c>
    </row>
    <row r="259" spans="1:7" ht="18" customHeight="1">
      <c r="A259" s="105"/>
      <c r="B259" s="85"/>
      <c r="C259" s="85"/>
      <c r="D259" s="87" t="s">
        <v>162</v>
      </c>
      <c r="E259" s="101">
        <v>100000</v>
      </c>
      <c r="F259" s="101"/>
      <c r="G259" s="101"/>
    </row>
    <row r="260" spans="1:7" ht="18" customHeight="1">
      <c r="A260" s="84">
        <v>3</v>
      </c>
      <c r="B260" s="85"/>
      <c r="C260" s="85"/>
      <c r="D260" s="96" t="s">
        <v>34</v>
      </c>
      <c r="E260" s="101">
        <f>E261+E264</f>
        <v>200000</v>
      </c>
      <c r="F260" s="101">
        <f>F261+F264</f>
        <v>200000</v>
      </c>
      <c r="G260" s="101">
        <f>G261+G264</f>
        <v>200000</v>
      </c>
    </row>
    <row r="261" spans="1:7" ht="18" customHeight="1">
      <c r="A261" s="105"/>
      <c r="B261" s="106">
        <v>32</v>
      </c>
      <c r="C261" s="85"/>
      <c r="D261" s="96" t="s">
        <v>39</v>
      </c>
      <c r="E261" s="101">
        <f>E262</f>
        <v>100000</v>
      </c>
      <c r="F261" s="101">
        <v>100000</v>
      </c>
      <c r="G261" s="101">
        <v>100000</v>
      </c>
    </row>
    <row r="262" spans="1:7" ht="18" customHeight="1">
      <c r="A262" s="105"/>
      <c r="B262" s="85"/>
      <c r="C262" s="85">
        <v>323</v>
      </c>
      <c r="D262" s="100" t="s">
        <v>42</v>
      </c>
      <c r="E262" s="88">
        <v>100000</v>
      </c>
      <c r="F262" s="88"/>
      <c r="G262" s="88"/>
    </row>
    <row r="263" spans="1:7" ht="18" customHeight="1">
      <c r="A263" s="105"/>
      <c r="B263" s="85"/>
      <c r="C263" s="85"/>
      <c r="D263" s="87" t="s">
        <v>15</v>
      </c>
      <c r="E263" s="101">
        <v>100000</v>
      </c>
      <c r="F263" s="88"/>
      <c r="G263" s="88"/>
    </row>
    <row r="264" spans="1:7" ht="18" customHeight="1">
      <c r="A264" s="84"/>
      <c r="B264" s="106">
        <v>36</v>
      </c>
      <c r="C264" s="106"/>
      <c r="D264" s="96" t="s">
        <v>107</v>
      </c>
      <c r="E264" s="101">
        <v>100000</v>
      </c>
      <c r="F264" s="101">
        <v>100000</v>
      </c>
      <c r="G264" s="101">
        <v>100000</v>
      </c>
    </row>
    <row r="265" spans="1:7" ht="18" customHeight="1">
      <c r="A265" s="105"/>
      <c r="B265" s="85"/>
      <c r="C265" s="85">
        <v>363</v>
      </c>
      <c r="D265" s="100" t="s">
        <v>205</v>
      </c>
      <c r="E265" s="88">
        <v>100000</v>
      </c>
      <c r="F265" s="88"/>
      <c r="G265" s="88"/>
    </row>
    <row r="266" spans="1:7" ht="18" customHeight="1">
      <c r="A266" s="287"/>
      <c r="B266" s="284"/>
      <c r="C266" s="284"/>
      <c r="D266" s="285" t="s">
        <v>203</v>
      </c>
      <c r="E266" s="286">
        <f>E268</f>
        <v>29700</v>
      </c>
      <c r="F266" s="286">
        <f>F268</f>
        <v>20000</v>
      </c>
      <c r="G266" s="286">
        <f>G268</f>
        <v>20000</v>
      </c>
    </row>
    <row r="267" spans="1:7" ht="18" customHeight="1">
      <c r="A267" s="105"/>
      <c r="B267" s="85"/>
      <c r="C267" s="85"/>
      <c r="D267" s="87" t="s">
        <v>15</v>
      </c>
      <c r="E267" s="101">
        <v>29700</v>
      </c>
      <c r="F267" s="101"/>
      <c r="G267" s="101"/>
    </row>
    <row r="268" spans="1:7" ht="18" customHeight="1">
      <c r="A268" s="84">
        <v>3</v>
      </c>
      <c r="B268" s="85"/>
      <c r="C268" s="85"/>
      <c r="D268" s="96" t="s">
        <v>34</v>
      </c>
      <c r="E268" s="101">
        <f>E269</f>
        <v>29700</v>
      </c>
      <c r="F268" s="101">
        <f>F269</f>
        <v>20000</v>
      </c>
      <c r="G268" s="101">
        <f>G269</f>
        <v>20000</v>
      </c>
    </row>
    <row r="269" spans="1:7" ht="18" customHeight="1">
      <c r="A269" s="105"/>
      <c r="B269" s="106">
        <v>32</v>
      </c>
      <c r="C269" s="85"/>
      <c r="D269" s="96" t="s">
        <v>39</v>
      </c>
      <c r="E269" s="101">
        <f>E270</f>
        <v>29700</v>
      </c>
      <c r="F269" s="101">
        <v>20000</v>
      </c>
      <c r="G269" s="101">
        <v>20000</v>
      </c>
    </row>
    <row r="270" spans="1:7" ht="18" customHeight="1">
      <c r="A270" s="105"/>
      <c r="B270" s="85"/>
      <c r="C270" s="85">
        <v>329</v>
      </c>
      <c r="D270" s="100" t="s">
        <v>44</v>
      </c>
      <c r="E270" s="88">
        <v>29700</v>
      </c>
      <c r="F270" s="88"/>
      <c r="G270" s="88"/>
    </row>
    <row r="271" spans="1:7" ht="25.5" customHeight="1">
      <c r="A271" s="117"/>
      <c r="B271" s="82"/>
      <c r="C271" s="82"/>
      <c r="D271" s="87" t="s">
        <v>77</v>
      </c>
      <c r="E271" s="113"/>
      <c r="F271" s="101"/>
      <c r="G271" s="101"/>
    </row>
    <row r="272" spans="1:7" ht="28.5">
      <c r="A272" s="177"/>
      <c r="B272" s="178"/>
      <c r="C272" s="178"/>
      <c r="D272" s="153" t="s">
        <v>144</v>
      </c>
      <c r="E272" s="180">
        <f>E273+E278+E283+E288+E293</f>
        <v>740000</v>
      </c>
      <c r="F272" s="180">
        <f>F273+F278+F283+F288+F293</f>
        <v>640000</v>
      </c>
      <c r="G272" s="180">
        <f>G273+G278+G283+G288+G293</f>
        <v>640000</v>
      </c>
    </row>
    <row r="273" spans="1:7" ht="16.5" customHeight="1">
      <c r="A273" s="165"/>
      <c r="B273" s="166"/>
      <c r="C273" s="166"/>
      <c r="D273" s="158" t="s">
        <v>192</v>
      </c>
      <c r="E273" s="161">
        <f>E275</f>
        <v>350000</v>
      </c>
      <c r="F273" s="161">
        <f>F275</f>
        <v>350000</v>
      </c>
      <c r="G273" s="161">
        <f>G275</f>
        <v>350000</v>
      </c>
    </row>
    <row r="274" spans="1:7" ht="14.25">
      <c r="A274" s="81"/>
      <c r="B274" s="82"/>
      <c r="C274" s="82"/>
      <c r="D274" s="87" t="s">
        <v>112</v>
      </c>
      <c r="E274" s="101">
        <v>350000</v>
      </c>
      <c r="F274" s="101"/>
      <c r="G274" s="101"/>
    </row>
    <row r="275" spans="1:7" ht="14.25">
      <c r="A275" s="117">
        <v>3</v>
      </c>
      <c r="B275" s="82"/>
      <c r="C275" s="82"/>
      <c r="D275" s="96" t="s">
        <v>34</v>
      </c>
      <c r="E275" s="101">
        <f>E276</f>
        <v>350000</v>
      </c>
      <c r="F275" s="101">
        <f>F276</f>
        <v>350000</v>
      </c>
      <c r="G275" s="101">
        <f>G276</f>
        <v>350000</v>
      </c>
    </row>
    <row r="276" spans="1:7" ht="14.25">
      <c r="A276" s="81"/>
      <c r="B276" s="118">
        <v>32</v>
      </c>
      <c r="C276" s="82"/>
      <c r="D276" s="96" t="s">
        <v>39</v>
      </c>
      <c r="E276" s="101">
        <f>E277</f>
        <v>350000</v>
      </c>
      <c r="F276" s="101">
        <v>350000</v>
      </c>
      <c r="G276" s="101">
        <v>350000</v>
      </c>
    </row>
    <row r="277" spans="1:7" ht="14.25">
      <c r="A277" s="81"/>
      <c r="B277" s="82"/>
      <c r="C277" s="82">
        <v>323</v>
      </c>
      <c r="D277" s="100" t="s">
        <v>42</v>
      </c>
      <c r="E277" s="88">
        <v>350000</v>
      </c>
      <c r="F277" s="88"/>
      <c r="G277" s="88"/>
    </row>
    <row r="278" spans="1:7" ht="18.75" customHeight="1">
      <c r="A278" s="165"/>
      <c r="B278" s="166"/>
      <c r="C278" s="166"/>
      <c r="D278" s="158" t="s">
        <v>193</v>
      </c>
      <c r="E278" s="161">
        <f>E280</f>
        <v>150000</v>
      </c>
      <c r="F278" s="161">
        <f>F280</f>
        <v>150000</v>
      </c>
      <c r="G278" s="161">
        <f>G280</f>
        <v>150000</v>
      </c>
    </row>
    <row r="279" spans="1:7" ht="14.25">
      <c r="A279" s="107"/>
      <c r="B279" s="108"/>
      <c r="C279" s="108"/>
      <c r="D279" s="87" t="s">
        <v>15</v>
      </c>
      <c r="E279" s="101">
        <v>150000</v>
      </c>
      <c r="F279" s="101"/>
      <c r="G279" s="101"/>
    </row>
    <row r="280" spans="1:7" ht="14.25">
      <c r="A280" s="117">
        <v>3</v>
      </c>
      <c r="B280" s="82"/>
      <c r="C280" s="82"/>
      <c r="D280" s="96" t="s">
        <v>34</v>
      </c>
      <c r="E280" s="101">
        <f>E281</f>
        <v>150000</v>
      </c>
      <c r="F280" s="101">
        <f>F281</f>
        <v>150000</v>
      </c>
      <c r="G280" s="101">
        <f>G281</f>
        <v>150000</v>
      </c>
    </row>
    <row r="281" spans="1:7" ht="14.25">
      <c r="A281" s="81"/>
      <c r="B281" s="118">
        <v>38</v>
      </c>
      <c r="C281" s="82"/>
      <c r="D281" s="96" t="s">
        <v>49</v>
      </c>
      <c r="E281" s="101">
        <f>E282</f>
        <v>150000</v>
      </c>
      <c r="F281" s="101">
        <v>150000</v>
      </c>
      <c r="G281" s="101">
        <v>150000</v>
      </c>
    </row>
    <row r="282" spans="1:7" ht="14.25">
      <c r="A282" s="81"/>
      <c r="B282" s="82"/>
      <c r="C282" s="82">
        <v>381</v>
      </c>
      <c r="D282" s="100" t="s">
        <v>50</v>
      </c>
      <c r="E282" s="88">
        <v>150000</v>
      </c>
      <c r="F282" s="88"/>
      <c r="G282" s="88"/>
    </row>
    <row r="283" spans="1:7" ht="14.25">
      <c r="A283" s="294"/>
      <c r="B283" s="295"/>
      <c r="C283" s="295"/>
      <c r="D283" s="296" t="s">
        <v>190</v>
      </c>
      <c r="E283" s="297">
        <f>E285</f>
        <v>100000</v>
      </c>
      <c r="F283" s="297">
        <f>F285</f>
        <v>100000</v>
      </c>
      <c r="G283" s="297">
        <f>G285</f>
        <v>100000</v>
      </c>
    </row>
    <row r="284" spans="1:7" ht="14.25">
      <c r="A284" s="105"/>
      <c r="B284" s="85"/>
      <c r="C284" s="85"/>
      <c r="D284" s="87" t="s">
        <v>76</v>
      </c>
      <c r="E284" s="101">
        <v>100000</v>
      </c>
      <c r="F284" s="101"/>
      <c r="G284" s="101"/>
    </row>
    <row r="285" spans="1:7" ht="14.25">
      <c r="A285" s="84">
        <v>4</v>
      </c>
      <c r="B285" s="85"/>
      <c r="C285" s="85"/>
      <c r="D285" s="96" t="s">
        <v>52</v>
      </c>
      <c r="E285" s="101">
        <f>E286</f>
        <v>100000</v>
      </c>
      <c r="F285" s="101">
        <f>F286</f>
        <v>100000</v>
      </c>
      <c r="G285" s="101">
        <f>G286</f>
        <v>100000</v>
      </c>
    </row>
    <row r="286" spans="1:7" ht="14.25">
      <c r="A286" s="105"/>
      <c r="B286" s="106">
        <v>41</v>
      </c>
      <c r="C286" s="85"/>
      <c r="D286" s="96" t="s">
        <v>53</v>
      </c>
      <c r="E286" s="101">
        <f>E287</f>
        <v>100000</v>
      </c>
      <c r="F286" s="101">
        <v>100000</v>
      </c>
      <c r="G286" s="101">
        <v>100000</v>
      </c>
    </row>
    <row r="287" spans="1:7" ht="14.25">
      <c r="A287" s="105"/>
      <c r="B287" s="85"/>
      <c r="C287" s="85">
        <v>411</v>
      </c>
      <c r="D287" s="100" t="s">
        <v>75</v>
      </c>
      <c r="E287" s="88">
        <v>100000</v>
      </c>
      <c r="F287" s="88"/>
      <c r="G287" s="88"/>
    </row>
    <row r="288" spans="1:7" ht="14.25">
      <c r="A288" s="292"/>
      <c r="B288" s="293"/>
      <c r="C288" s="293"/>
      <c r="D288" s="290" t="s">
        <v>191</v>
      </c>
      <c r="E288" s="291">
        <f>SUM(E289)</f>
        <v>40000</v>
      </c>
      <c r="F288" s="291">
        <v>40000</v>
      </c>
      <c r="G288" s="291">
        <v>40000</v>
      </c>
    </row>
    <row r="289" spans="1:7" ht="14.25">
      <c r="A289" s="105"/>
      <c r="B289" s="85"/>
      <c r="C289" s="85"/>
      <c r="D289" s="87" t="s">
        <v>163</v>
      </c>
      <c r="E289" s="101">
        <v>40000</v>
      </c>
      <c r="F289" s="101"/>
      <c r="G289" s="101"/>
    </row>
    <row r="290" spans="1:7" ht="14.25">
      <c r="A290" s="84">
        <v>4</v>
      </c>
      <c r="B290" s="85"/>
      <c r="C290" s="85"/>
      <c r="D290" s="96" t="s">
        <v>52</v>
      </c>
      <c r="E290" s="101">
        <f>E291</f>
        <v>40000</v>
      </c>
      <c r="F290" s="101">
        <f>F291</f>
        <v>40000</v>
      </c>
      <c r="G290" s="101">
        <f>G291</f>
        <v>40000</v>
      </c>
    </row>
    <row r="291" spans="1:7" ht="14.25">
      <c r="A291" s="84"/>
      <c r="B291" s="106">
        <v>42</v>
      </c>
      <c r="C291" s="85"/>
      <c r="D291" s="96" t="s">
        <v>53</v>
      </c>
      <c r="E291" s="101">
        <f>SUM(E292)</f>
        <v>40000</v>
      </c>
      <c r="F291" s="101">
        <v>40000</v>
      </c>
      <c r="G291" s="101">
        <v>40000</v>
      </c>
    </row>
    <row r="292" spans="1:7" ht="14.25">
      <c r="A292" s="84"/>
      <c r="B292" s="85"/>
      <c r="C292" s="85">
        <v>426</v>
      </c>
      <c r="D292" s="100" t="s">
        <v>58</v>
      </c>
      <c r="E292" s="113">
        <v>40000</v>
      </c>
      <c r="F292" s="101"/>
      <c r="G292" s="101"/>
    </row>
    <row r="293" spans="1:7" ht="14.25">
      <c r="A293" s="279"/>
      <c r="B293" s="280"/>
      <c r="C293" s="280"/>
      <c r="D293" s="281" t="s">
        <v>216</v>
      </c>
      <c r="E293" s="282">
        <f>E295</f>
        <v>100000</v>
      </c>
      <c r="F293" s="282">
        <f>F295</f>
        <v>0</v>
      </c>
      <c r="G293" s="282">
        <f>G295</f>
        <v>0</v>
      </c>
    </row>
    <row r="294" spans="1:7" ht="14.25">
      <c r="A294" s="105"/>
      <c r="B294" s="85"/>
      <c r="C294" s="85"/>
      <c r="D294" s="87" t="s">
        <v>15</v>
      </c>
      <c r="E294" s="101">
        <v>100000</v>
      </c>
      <c r="F294" s="101"/>
      <c r="G294" s="101"/>
    </row>
    <row r="295" spans="1:7" ht="14.25">
      <c r="A295" s="84">
        <v>4</v>
      </c>
      <c r="B295" s="85"/>
      <c r="C295" s="85"/>
      <c r="D295" s="96" t="s">
        <v>52</v>
      </c>
      <c r="E295" s="101">
        <f>E296</f>
        <v>100000</v>
      </c>
      <c r="F295" s="101">
        <f>F296</f>
        <v>0</v>
      </c>
      <c r="G295" s="101">
        <f>G296</f>
        <v>0</v>
      </c>
    </row>
    <row r="296" spans="1:7" ht="14.25">
      <c r="A296" s="105"/>
      <c r="B296" s="106">
        <v>42</v>
      </c>
      <c r="C296" s="85"/>
      <c r="D296" s="96" t="s">
        <v>53</v>
      </c>
      <c r="E296" s="101">
        <f>E297</f>
        <v>100000</v>
      </c>
      <c r="F296" s="101">
        <v>0</v>
      </c>
      <c r="G296" s="101">
        <v>0</v>
      </c>
    </row>
    <row r="297" spans="1:7" ht="14.25">
      <c r="A297" s="105"/>
      <c r="B297" s="85"/>
      <c r="C297" s="85">
        <v>421</v>
      </c>
      <c r="D297" s="100" t="s">
        <v>56</v>
      </c>
      <c r="E297" s="88">
        <v>100000</v>
      </c>
      <c r="F297" s="88"/>
      <c r="G297" s="88"/>
    </row>
    <row r="298" spans="1:7" ht="19.5" customHeight="1">
      <c r="A298" s="81"/>
      <c r="B298" s="82"/>
      <c r="C298" s="82"/>
      <c r="D298" s="87" t="s">
        <v>78</v>
      </c>
      <c r="E298" s="88"/>
      <c r="F298" s="88"/>
      <c r="G298" s="88"/>
    </row>
    <row r="299" spans="1:7" ht="27" customHeight="1">
      <c r="A299" s="177"/>
      <c r="B299" s="178"/>
      <c r="C299" s="178"/>
      <c r="D299" s="153" t="s">
        <v>145</v>
      </c>
      <c r="E299" s="180">
        <f>E300</f>
        <v>478000</v>
      </c>
      <c r="F299" s="180">
        <f>F300</f>
        <v>478000</v>
      </c>
      <c r="G299" s="180">
        <f>G300</f>
        <v>478000</v>
      </c>
    </row>
    <row r="300" spans="1:7" ht="17.25" customHeight="1">
      <c r="A300" s="298"/>
      <c r="B300" s="273"/>
      <c r="C300" s="273"/>
      <c r="D300" s="274" t="s">
        <v>146</v>
      </c>
      <c r="E300" s="275">
        <f>E302</f>
        <v>478000</v>
      </c>
      <c r="F300" s="275">
        <f>F302</f>
        <v>478000</v>
      </c>
      <c r="G300" s="275">
        <f>G302</f>
        <v>478000</v>
      </c>
    </row>
    <row r="301" spans="1:7" ht="14.25">
      <c r="A301" s="107"/>
      <c r="B301" s="108"/>
      <c r="C301" s="108"/>
      <c r="D301" s="87" t="s">
        <v>15</v>
      </c>
      <c r="E301" s="101">
        <v>478000</v>
      </c>
      <c r="F301" s="101"/>
      <c r="G301" s="101"/>
    </row>
    <row r="302" spans="1:7" ht="14.25">
      <c r="A302" s="117">
        <v>3</v>
      </c>
      <c r="B302" s="82"/>
      <c r="C302" s="82"/>
      <c r="D302" s="96" t="s">
        <v>34</v>
      </c>
      <c r="E302" s="101">
        <f>E303+E308+E306</f>
        <v>478000</v>
      </c>
      <c r="F302" s="101">
        <f>F303+F308+F306</f>
        <v>478000</v>
      </c>
      <c r="G302" s="101">
        <f>G303+G308+G306</f>
        <v>478000</v>
      </c>
    </row>
    <row r="303" spans="1:7" ht="14.25">
      <c r="A303" s="81"/>
      <c r="B303" s="118">
        <v>32</v>
      </c>
      <c r="C303" s="82"/>
      <c r="D303" s="96" t="s">
        <v>39</v>
      </c>
      <c r="E303" s="101">
        <f>E304+E305</f>
        <v>28000</v>
      </c>
      <c r="F303" s="101">
        <v>28000</v>
      </c>
      <c r="G303" s="101">
        <v>28000</v>
      </c>
    </row>
    <row r="304" spans="1:7" ht="14.25">
      <c r="A304" s="81"/>
      <c r="B304" s="118"/>
      <c r="C304" s="82">
        <v>322</v>
      </c>
      <c r="D304" s="100" t="s">
        <v>41</v>
      </c>
      <c r="E304" s="113">
        <v>20000</v>
      </c>
      <c r="F304" s="101"/>
      <c r="G304" s="101"/>
    </row>
    <row r="305" spans="1:7" ht="14.25">
      <c r="A305" s="81"/>
      <c r="B305" s="82"/>
      <c r="C305" s="82">
        <v>323</v>
      </c>
      <c r="D305" s="100" t="s">
        <v>42</v>
      </c>
      <c r="E305" s="88">
        <v>8000</v>
      </c>
      <c r="F305" s="88"/>
      <c r="G305" s="88"/>
    </row>
    <row r="306" spans="1:7" ht="14.25">
      <c r="A306" s="81"/>
      <c r="B306" s="118">
        <v>35</v>
      </c>
      <c r="C306" s="82"/>
      <c r="D306" s="96" t="s">
        <v>87</v>
      </c>
      <c r="E306" s="101">
        <f>E307</f>
        <v>250000</v>
      </c>
      <c r="F306" s="101">
        <v>250000</v>
      </c>
      <c r="G306" s="101">
        <v>250000</v>
      </c>
    </row>
    <row r="307" spans="1:7" ht="14.25">
      <c r="A307" s="81"/>
      <c r="B307" s="82"/>
      <c r="C307" s="82">
        <v>351</v>
      </c>
      <c r="D307" s="100" t="s">
        <v>88</v>
      </c>
      <c r="E307" s="88">
        <v>250000</v>
      </c>
      <c r="F307" s="88"/>
      <c r="G307" s="88"/>
    </row>
    <row r="308" spans="1:7" ht="14.25">
      <c r="A308" s="117"/>
      <c r="B308" s="118">
        <v>37</v>
      </c>
      <c r="C308" s="118"/>
      <c r="D308" s="96" t="s">
        <v>99</v>
      </c>
      <c r="E308" s="101">
        <v>200000</v>
      </c>
      <c r="F308" s="101">
        <v>200000</v>
      </c>
      <c r="G308" s="101">
        <v>200000</v>
      </c>
    </row>
    <row r="309" spans="1:7" ht="14.25">
      <c r="A309" s="81"/>
      <c r="B309" s="82"/>
      <c r="C309" s="82">
        <v>372</v>
      </c>
      <c r="D309" s="100" t="s">
        <v>48</v>
      </c>
      <c r="E309" s="88">
        <v>200000</v>
      </c>
      <c r="F309" s="88"/>
      <c r="G309" s="88"/>
    </row>
    <row r="310" spans="1:7" ht="19.5" customHeight="1">
      <c r="A310" s="81"/>
      <c r="B310" s="82"/>
      <c r="C310" s="82"/>
      <c r="D310" s="87" t="s">
        <v>78</v>
      </c>
      <c r="E310" s="88"/>
      <c r="F310" s="88"/>
      <c r="G310" s="88"/>
    </row>
    <row r="311" spans="1:7" ht="24.75" customHeight="1">
      <c r="A311" s="177"/>
      <c r="B311" s="178"/>
      <c r="C311" s="178"/>
      <c r="D311" s="153" t="s">
        <v>147</v>
      </c>
      <c r="E311" s="180">
        <f>E312+E317+E322</f>
        <v>54000</v>
      </c>
      <c r="F311" s="180">
        <f>F312+F317+F322</f>
        <v>54000</v>
      </c>
      <c r="G311" s="180">
        <f>G312+G317+G322</f>
        <v>54000</v>
      </c>
    </row>
    <row r="312" spans="1:7" ht="19.5" customHeight="1">
      <c r="A312" s="272"/>
      <c r="B312" s="273"/>
      <c r="C312" s="273"/>
      <c r="D312" s="274" t="s">
        <v>175</v>
      </c>
      <c r="E312" s="275">
        <f>E314</f>
        <v>40000</v>
      </c>
      <c r="F312" s="275">
        <v>40000</v>
      </c>
      <c r="G312" s="275">
        <f>G314</f>
        <v>40000</v>
      </c>
    </row>
    <row r="313" spans="1:7" ht="14.25">
      <c r="A313" s="81"/>
      <c r="B313" s="82"/>
      <c r="C313" s="82"/>
      <c r="D313" s="87" t="s">
        <v>15</v>
      </c>
      <c r="E313" s="101">
        <v>40000</v>
      </c>
      <c r="F313" s="101"/>
      <c r="G313" s="101"/>
    </row>
    <row r="314" spans="1:7" ht="14.25">
      <c r="A314" s="117">
        <v>3</v>
      </c>
      <c r="B314" s="82"/>
      <c r="C314" s="82"/>
      <c r="D314" s="96" t="s">
        <v>34</v>
      </c>
      <c r="E314" s="101">
        <f>E315</f>
        <v>40000</v>
      </c>
      <c r="F314" s="101">
        <f>F315</f>
        <v>40000</v>
      </c>
      <c r="G314" s="101">
        <f>G315</f>
        <v>40000</v>
      </c>
    </row>
    <row r="315" spans="1:7" ht="14.25">
      <c r="A315" s="81"/>
      <c r="B315" s="118">
        <v>32</v>
      </c>
      <c r="C315" s="82"/>
      <c r="D315" s="96" t="s">
        <v>39</v>
      </c>
      <c r="E315" s="101">
        <f>E316</f>
        <v>40000</v>
      </c>
      <c r="F315" s="101">
        <v>40000</v>
      </c>
      <c r="G315" s="101">
        <v>40000</v>
      </c>
    </row>
    <row r="316" spans="1:7" ht="14.25">
      <c r="A316" s="81"/>
      <c r="B316" s="82"/>
      <c r="C316" s="82">
        <v>329</v>
      </c>
      <c r="D316" s="100" t="s">
        <v>44</v>
      </c>
      <c r="E316" s="88">
        <v>40000</v>
      </c>
      <c r="F316" s="88"/>
      <c r="G316" s="88"/>
    </row>
    <row r="317" spans="1:7" ht="19.5" customHeight="1">
      <c r="A317" s="298"/>
      <c r="B317" s="273"/>
      <c r="C317" s="273"/>
      <c r="D317" s="274" t="s">
        <v>148</v>
      </c>
      <c r="E317" s="275">
        <f>E319</f>
        <v>10000</v>
      </c>
      <c r="F317" s="275">
        <f>F319</f>
        <v>10000</v>
      </c>
      <c r="G317" s="275">
        <f>G319</f>
        <v>10000</v>
      </c>
    </row>
    <row r="318" spans="1:7" ht="14.25">
      <c r="A318" s="81"/>
      <c r="B318" s="82"/>
      <c r="C318" s="82"/>
      <c r="D318" s="87" t="s">
        <v>15</v>
      </c>
      <c r="E318" s="101">
        <v>10000</v>
      </c>
      <c r="F318" s="101"/>
      <c r="G318" s="101"/>
    </row>
    <row r="319" spans="1:7" ht="14.25">
      <c r="A319" s="117">
        <v>3</v>
      </c>
      <c r="B319" s="82"/>
      <c r="C319" s="82"/>
      <c r="D319" s="96" t="s">
        <v>34</v>
      </c>
      <c r="E319" s="101">
        <f>E320</f>
        <v>10000</v>
      </c>
      <c r="F319" s="101">
        <f>F320</f>
        <v>10000</v>
      </c>
      <c r="G319" s="101">
        <f>G320</f>
        <v>10000</v>
      </c>
    </row>
    <row r="320" spans="1:7" ht="14.25">
      <c r="A320" s="81"/>
      <c r="B320" s="118">
        <v>36</v>
      </c>
      <c r="C320" s="82"/>
      <c r="D320" s="96" t="s">
        <v>100</v>
      </c>
      <c r="E320" s="101">
        <f>E321</f>
        <v>10000</v>
      </c>
      <c r="F320" s="101">
        <v>10000</v>
      </c>
      <c r="G320" s="101">
        <v>10000</v>
      </c>
    </row>
    <row r="321" spans="1:7" ht="14.25">
      <c r="A321" s="81"/>
      <c r="B321" s="82"/>
      <c r="C321" s="82">
        <v>366</v>
      </c>
      <c r="D321" s="100" t="s">
        <v>101</v>
      </c>
      <c r="E321" s="88">
        <v>10000</v>
      </c>
      <c r="F321" s="88"/>
      <c r="G321" s="88"/>
    </row>
    <row r="322" spans="1:7" ht="19.5" customHeight="1">
      <c r="A322" s="272"/>
      <c r="B322" s="273"/>
      <c r="C322" s="273"/>
      <c r="D322" s="274" t="s">
        <v>149</v>
      </c>
      <c r="E322" s="275">
        <f>E324</f>
        <v>4000</v>
      </c>
      <c r="F322" s="275">
        <f>F324</f>
        <v>4000</v>
      </c>
      <c r="G322" s="275">
        <f>G324</f>
        <v>4000</v>
      </c>
    </row>
    <row r="323" spans="1:7" ht="14.25">
      <c r="A323" s="81"/>
      <c r="B323" s="82"/>
      <c r="C323" s="82"/>
      <c r="D323" s="87" t="s">
        <v>15</v>
      </c>
      <c r="E323" s="101">
        <v>4000</v>
      </c>
      <c r="F323" s="101"/>
      <c r="G323" s="101"/>
    </row>
    <row r="324" spans="1:7" ht="14.25">
      <c r="A324" s="117">
        <v>3</v>
      </c>
      <c r="B324" s="82"/>
      <c r="C324" s="82"/>
      <c r="D324" s="96" t="s">
        <v>34</v>
      </c>
      <c r="E324" s="101">
        <f>E325</f>
        <v>4000</v>
      </c>
      <c r="F324" s="101">
        <f>F325</f>
        <v>4000</v>
      </c>
      <c r="G324" s="101">
        <f>G325</f>
        <v>4000</v>
      </c>
    </row>
    <row r="325" spans="1:7" ht="14.25">
      <c r="A325" s="81"/>
      <c r="B325" s="118">
        <v>37</v>
      </c>
      <c r="C325" s="82"/>
      <c r="D325" s="96" t="s">
        <v>99</v>
      </c>
      <c r="E325" s="101">
        <f>E326</f>
        <v>4000</v>
      </c>
      <c r="F325" s="101">
        <v>4000</v>
      </c>
      <c r="G325" s="101">
        <v>4000</v>
      </c>
    </row>
    <row r="326" spans="1:7" ht="14.25">
      <c r="A326" s="81"/>
      <c r="B326" s="82"/>
      <c r="C326" s="82">
        <v>372</v>
      </c>
      <c r="D326" s="100" t="s">
        <v>48</v>
      </c>
      <c r="E326" s="88">
        <v>4000</v>
      </c>
      <c r="F326" s="88"/>
      <c r="G326" s="88"/>
    </row>
    <row r="327" spans="1:7" ht="24.75" customHeight="1">
      <c r="A327" s="81"/>
      <c r="B327" s="82"/>
      <c r="C327" s="82"/>
      <c r="D327" s="87" t="s">
        <v>79</v>
      </c>
      <c r="E327" s="88"/>
      <c r="F327" s="88"/>
      <c r="G327" s="88"/>
    </row>
    <row r="328" spans="1:7" ht="23.25" customHeight="1">
      <c r="A328" s="177"/>
      <c r="B328" s="178"/>
      <c r="C328" s="178"/>
      <c r="D328" s="153" t="s">
        <v>150</v>
      </c>
      <c r="E328" s="180">
        <f>E329+E334+E339+E344</f>
        <v>77000</v>
      </c>
      <c r="F328" s="180">
        <f>F329+F334+F339+F344</f>
        <v>77000</v>
      </c>
      <c r="G328" s="180">
        <f>G329+G334+G339+G344</f>
        <v>77000</v>
      </c>
    </row>
    <row r="329" spans="1:7" ht="18.75" customHeight="1">
      <c r="A329" s="298"/>
      <c r="B329" s="273"/>
      <c r="C329" s="273"/>
      <c r="D329" s="274" t="s">
        <v>155</v>
      </c>
      <c r="E329" s="275">
        <f>E331</f>
        <v>20000</v>
      </c>
      <c r="F329" s="275">
        <f>F331</f>
        <v>20000</v>
      </c>
      <c r="G329" s="275">
        <f>G331</f>
        <v>20000</v>
      </c>
    </row>
    <row r="330" spans="1:7" ht="14.25">
      <c r="A330" s="81"/>
      <c r="B330" s="82"/>
      <c r="C330" s="82"/>
      <c r="D330" s="87" t="s">
        <v>15</v>
      </c>
      <c r="E330" s="101">
        <v>20000</v>
      </c>
      <c r="F330" s="101"/>
      <c r="G330" s="101"/>
    </row>
    <row r="331" spans="1:7" ht="14.25">
      <c r="A331" s="117">
        <v>3</v>
      </c>
      <c r="B331" s="82"/>
      <c r="C331" s="82"/>
      <c r="D331" s="96" t="s">
        <v>34</v>
      </c>
      <c r="E331" s="101">
        <f>E332</f>
        <v>20000</v>
      </c>
      <c r="F331" s="101">
        <f>F332</f>
        <v>20000</v>
      </c>
      <c r="G331" s="101">
        <f>G332</f>
        <v>20000</v>
      </c>
    </row>
    <row r="332" spans="1:7" ht="14.25">
      <c r="A332" s="81"/>
      <c r="B332" s="118">
        <v>37</v>
      </c>
      <c r="C332" s="82"/>
      <c r="D332" s="96" t="s">
        <v>80</v>
      </c>
      <c r="E332" s="101">
        <f>E333</f>
        <v>20000</v>
      </c>
      <c r="F332" s="101">
        <v>20000</v>
      </c>
      <c r="G332" s="101">
        <v>20000</v>
      </c>
    </row>
    <row r="333" spans="1:7" ht="14.25">
      <c r="A333" s="81"/>
      <c r="B333" s="82"/>
      <c r="C333" s="82">
        <v>372</v>
      </c>
      <c r="D333" s="100" t="s">
        <v>47</v>
      </c>
      <c r="E333" s="88">
        <v>20000</v>
      </c>
      <c r="F333" s="88"/>
      <c r="G333" s="88"/>
    </row>
    <row r="334" spans="1:7" ht="27.75" customHeight="1">
      <c r="A334" s="272"/>
      <c r="B334" s="273"/>
      <c r="C334" s="273"/>
      <c r="D334" s="274" t="s">
        <v>154</v>
      </c>
      <c r="E334" s="275">
        <f>E336</f>
        <v>3000</v>
      </c>
      <c r="F334" s="275">
        <f>F336</f>
        <v>3000</v>
      </c>
      <c r="G334" s="275">
        <f>G336</f>
        <v>3000</v>
      </c>
    </row>
    <row r="335" spans="1:7" ht="14.25">
      <c r="A335" s="81"/>
      <c r="B335" s="82"/>
      <c r="C335" s="82"/>
      <c r="D335" s="87" t="s">
        <v>15</v>
      </c>
      <c r="E335" s="101">
        <v>3000</v>
      </c>
      <c r="F335" s="101"/>
      <c r="G335" s="101"/>
    </row>
    <row r="336" spans="1:7" ht="14.25">
      <c r="A336" s="117">
        <v>3</v>
      </c>
      <c r="B336" s="82"/>
      <c r="C336" s="82"/>
      <c r="D336" s="96" t="s">
        <v>34</v>
      </c>
      <c r="E336" s="101">
        <f>E337</f>
        <v>3000</v>
      </c>
      <c r="F336" s="101">
        <f>F337</f>
        <v>3000</v>
      </c>
      <c r="G336" s="101">
        <f>G337</f>
        <v>3000</v>
      </c>
    </row>
    <row r="337" spans="1:7" ht="14.25">
      <c r="A337" s="81"/>
      <c r="B337" s="118">
        <v>37</v>
      </c>
      <c r="C337" s="82"/>
      <c r="D337" s="96" t="s">
        <v>80</v>
      </c>
      <c r="E337" s="101">
        <f>E338</f>
        <v>3000</v>
      </c>
      <c r="F337" s="101">
        <v>3000</v>
      </c>
      <c r="G337" s="101">
        <v>3000</v>
      </c>
    </row>
    <row r="338" spans="1:7" ht="14.25">
      <c r="A338" s="81"/>
      <c r="B338" s="82"/>
      <c r="C338" s="82">
        <v>372</v>
      </c>
      <c r="D338" s="100" t="s">
        <v>47</v>
      </c>
      <c r="E338" s="88">
        <v>3000</v>
      </c>
      <c r="F338" s="88"/>
      <c r="G338" s="88"/>
    </row>
    <row r="339" spans="1:7" ht="24" customHeight="1">
      <c r="A339" s="298"/>
      <c r="B339" s="273"/>
      <c r="C339" s="273"/>
      <c r="D339" s="274" t="s">
        <v>153</v>
      </c>
      <c r="E339" s="275">
        <f>E341</f>
        <v>15000</v>
      </c>
      <c r="F339" s="275">
        <f>F341</f>
        <v>15000</v>
      </c>
      <c r="G339" s="275">
        <f>G341</f>
        <v>15000</v>
      </c>
    </row>
    <row r="340" spans="1:7" ht="14.25">
      <c r="A340" s="81"/>
      <c r="B340" s="82"/>
      <c r="C340" s="82"/>
      <c r="D340" s="87" t="s">
        <v>15</v>
      </c>
      <c r="E340" s="101">
        <v>15000</v>
      </c>
      <c r="F340" s="101"/>
      <c r="G340" s="101"/>
    </row>
    <row r="341" spans="1:7" ht="14.25">
      <c r="A341" s="117">
        <v>3</v>
      </c>
      <c r="B341" s="82"/>
      <c r="C341" s="82"/>
      <c r="D341" s="96" t="s">
        <v>34</v>
      </c>
      <c r="E341" s="101">
        <f>E342</f>
        <v>15000</v>
      </c>
      <c r="F341" s="101">
        <f>F342</f>
        <v>15000</v>
      </c>
      <c r="G341" s="101">
        <f>G342</f>
        <v>15000</v>
      </c>
    </row>
    <row r="342" spans="1:7" ht="14.25">
      <c r="A342" s="81"/>
      <c r="B342" s="118">
        <v>37</v>
      </c>
      <c r="C342" s="82"/>
      <c r="D342" s="96" t="s">
        <v>80</v>
      </c>
      <c r="E342" s="101">
        <f>E343</f>
        <v>15000</v>
      </c>
      <c r="F342" s="101">
        <v>15000</v>
      </c>
      <c r="G342" s="101">
        <v>15000</v>
      </c>
    </row>
    <row r="343" spans="1:7" ht="14.25">
      <c r="A343" s="81"/>
      <c r="B343" s="82"/>
      <c r="C343" s="82">
        <v>372</v>
      </c>
      <c r="D343" s="100" t="s">
        <v>47</v>
      </c>
      <c r="E343" s="88">
        <v>15000</v>
      </c>
      <c r="F343" s="88"/>
      <c r="G343" s="88"/>
    </row>
    <row r="344" spans="1:7" ht="19.5" customHeight="1">
      <c r="A344" s="298"/>
      <c r="B344" s="273"/>
      <c r="C344" s="273"/>
      <c r="D344" s="274" t="s">
        <v>152</v>
      </c>
      <c r="E344" s="275">
        <f>E346</f>
        <v>39000</v>
      </c>
      <c r="F344" s="275">
        <f>F346</f>
        <v>39000</v>
      </c>
      <c r="G344" s="275">
        <f>G346</f>
        <v>39000</v>
      </c>
    </row>
    <row r="345" spans="1:7" ht="14.25">
      <c r="A345" s="81"/>
      <c r="B345" s="82"/>
      <c r="C345" s="82"/>
      <c r="D345" s="87" t="s">
        <v>15</v>
      </c>
      <c r="E345" s="101">
        <v>39000</v>
      </c>
      <c r="F345" s="101"/>
      <c r="G345" s="101"/>
    </row>
    <row r="346" spans="1:7" ht="14.25">
      <c r="A346" s="117">
        <v>3</v>
      </c>
      <c r="B346" s="82"/>
      <c r="C346" s="82"/>
      <c r="D346" s="96" t="s">
        <v>34</v>
      </c>
      <c r="E346" s="101">
        <f>E347+E349</f>
        <v>39000</v>
      </c>
      <c r="F346" s="101">
        <f>F347+F349</f>
        <v>39000</v>
      </c>
      <c r="G346" s="101">
        <f>G347+G349</f>
        <v>39000</v>
      </c>
    </row>
    <row r="347" spans="1:7" ht="14.25">
      <c r="A347" s="81"/>
      <c r="B347" s="118">
        <v>37</v>
      </c>
      <c r="C347" s="82"/>
      <c r="D347" s="96" t="s">
        <v>80</v>
      </c>
      <c r="E347" s="101">
        <f>E348</f>
        <v>26200</v>
      </c>
      <c r="F347" s="101">
        <v>26200</v>
      </c>
      <c r="G347" s="101">
        <v>26200</v>
      </c>
    </row>
    <row r="348" spans="1:7" ht="14.25">
      <c r="A348" s="81"/>
      <c r="B348" s="82"/>
      <c r="C348" s="82">
        <v>372</v>
      </c>
      <c r="D348" s="100" t="s">
        <v>102</v>
      </c>
      <c r="E348" s="88">
        <v>26200</v>
      </c>
      <c r="F348" s="88"/>
      <c r="G348" s="88"/>
    </row>
    <row r="349" spans="1:7" ht="14.25">
      <c r="A349" s="81"/>
      <c r="B349" s="118">
        <v>38</v>
      </c>
      <c r="C349" s="82"/>
      <c r="D349" s="96" t="s">
        <v>49</v>
      </c>
      <c r="E349" s="101">
        <f>E350</f>
        <v>12800</v>
      </c>
      <c r="F349" s="101">
        <v>12800</v>
      </c>
      <c r="G349" s="101">
        <v>12800</v>
      </c>
    </row>
    <row r="350" spans="1:7" ht="14.25">
      <c r="A350" s="81"/>
      <c r="B350" s="82"/>
      <c r="C350" s="82">
        <v>381</v>
      </c>
      <c r="D350" s="100" t="s">
        <v>50</v>
      </c>
      <c r="E350" s="88">
        <v>12800</v>
      </c>
      <c r="F350" s="88"/>
      <c r="G350" s="88"/>
    </row>
    <row r="351" spans="1:7" ht="14.25">
      <c r="A351" s="107"/>
      <c r="B351" s="108"/>
      <c r="C351" s="108"/>
      <c r="D351" s="87" t="s">
        <v>77</v>
      </c>
      <c r="E351" s="114"/>
      <c r="F351" s="114"/>
      <c r="G351" s="114"/>
    </row>
    <row r="352" spans="1:7" ht="24.75" customHeight="1">
      <c r="A352" s="177"/>
      <c r="B352" s="178"/>
      <c r="C352" s="178"/>
      <c r="D352" s="153" t="s">
        <v>151</v>
      </c>
      <c r="E352" s="180">
        <f>E353+E358+E363+E368</f>
        <v>1140000</v>
      </c>
      <c r="F352" s="180">
        <f>F353+F358+F363+F368</f>
        <v>4200000</v>
      </c>
      <c r="G352" s="180">
        <f>G353+G358+G363+G368</f>
        <v>9200000</v>
      </c>
    </row>
    <row r="353" spans="1:7" ht="18" customHeight="1">
      <c r="A353" s="165"/>
      <c r="B353" s="166"/>
      <c r="C353" s="166"/>
      <c r="D353" s="158" t="s">
        <v>156</v>
      </c>
      <c r="E353" s="161">
        <f>SUM(E355)</f>
        <v>200000</v>
      </c>
      <c r="F353" s="161">
        <f>SUM(F355)</f>
        <v>200000</v>
      </c>
      <c r="G353" s="161">
        <f>SUM(G355)</f>
        <v>200000</v>
      </c>
    </row>
    <row r="354" spans="1:7" ht="14.25">
      <c r="A354" s="81"/>
      <c r="B354" s="82"/>
      <c r="C354" s="82"/>
      <c r="D354" s="87" t="s">
        <v>15</v>
      </c>
      <c r="E354" s="101">
        <v>200000</v>
      </c>
      <c r="F354" s="101"/>
      <c r="G354" s="101"/>
    </row>
    <row r="355" spans="1:7" ht="14.25">
      <c r="A355" s="117">
        <v>3</v>
      </c>
      <c r="B355" s="82"/>
      <c r="C355" s="82"/>
      <c r="D355" s="96" t="s">
        <v>34</v>
      </c>
      <c r="E355" s="101">
        <f>E356</f>
        <v>200000</v>
      </c>
      <c r="F355" s="101">
        <f>F356</f>
        <v>200000</v>
      </c>
      <c r="G355" s="101">
        <f>G356</f>
        <v>200000</v>
      </c>
    </row>
    <row r="356" spans="1:7" ht="14.25">
      <c r="A356" s="81"/>
      <c r="B356" s="118">
        <v>38</v>
      </c>
      <c r="C356" s="82"/>
      <c r="D356" s="96" t="s">
        <v>49</v>
      </c>
      <c r="E356" s="101">
        <f>E357</f>
        <v>200000</v>
      </c>
      <c r="F356" s="101">
        <v>200000</v>
      </c>
      <c r="G356" s="101">
        <v>200000</v>
      </c>
    </row>
    <row r="357" spans="1:7" ht="14.25">
      <c r="A357" s="81"/>
      <c r="B357" s="82"/>
      <c r="C357" s="82">
        <v>381</v>
      </c>
      <c r="D357" s="100" t="s">
        <v>50</v>
      </c>
      <c r="E357" s="88">
        <v>200000</v>
      </c>
      <c r="F357" s="88"/>
      <c r="G357" s="88"/>
    </row>
    <row r="358" spans="1:7" ht="14.25">
      <c r="A358" s="278"/>
      <c r="B358" s="276"/>
      <c r="C358" s="276"/>
      <c r="D358" s="277" t="s">
        <v>201</v>
      </c>
      <c r="E358" s="195">
        <f>E360</f>
        <v>500000</v>
      </c>
      <c r="F358" s="195">
        <f>F360</f>
        <v>500000</v>
      </c>
      <c r="G358" s="195">
        <f>G360</f>
        <v>5000000</v>
      </c>
    </row>
    <row r="359" spans="1:7" ht="14.25">
      <c r="A359" s="105"/>
      <c r="B359" s="85"/>
      <c r="C359" s="85"/>
      <c r="D359" s="87" t="s">
        <v>163</v>
      </c>
      <c r="E359" s="101">
        <v>500000</v>
      </c>
      <c r="F359" s="101"/>
      <c r="G359" s="101"/>
    </row>
    <row r="360" spans="1:7" ht="14.25">
      <c r="A360" s="84">
        <v>4</v>
      </c>
      <c r="B360" s="85"/>
      <c r="C360" s="85"/>
      <c r="D360" s="96" t="s">
        <v>52</v>
      </c>
      <c r="E360" s="101">
        <f>E361</f>
        <v>500000</v>
      </c>
      <c r="F360" s="101">
        <f>F361</f>
        <v>500000</v>
      </c>
      <c r="G360" s="101">
        <f>G361</f>
        <v>5000000</v>
      </c>
    </row>
    <row r="361" spans="1:7" ht="14.25">
      <c r="A361" s="105"/>
      <c r="B361" s="106">
        <v>42</v>
      </c>
      <c r="C361" s="85"/>
      <c r="D361" s="96" t="s">
        <v>53</v>
      </c>
      <c r="E361" s="101">
        <v>500000</v>
      </c>
      <c r="F361" s="101">
        <v>500000</v>
      </c>
      <c r="G361" s="101">
        <v>5000000</v>
      </c>
    </row>
    <row r="362" spans="1:7" ht="14.25">
      <c r="A362" s="105"/>
      <c r="B362" s="106"/>
      <c r="C362" s="85">
        <v>421</v>
      </c>
      <c r="D362" s="100" t="s">
        <v>56</v>
      </c>
      <c r="E362" s="113">
        <v>500000</v>
      </c>
      <c r="F362" s="113">
        <v>500000</v>
      </c>
      <c r="G362" s="113">
        <v>5000000</v>
      </c>
    </row>
    <row r="363" spans="1:7" ht="14.25">
      <c r="A363" s="301"/>
      <c r="B363" s="302"/>
      <c r="C363" s="302"/>
      <c r="D363" s="303" t="s">
        <v>202</v>
      </c>
      <c r="E363" s="304">
        <v>300000</v>
      </c>
      <c r="F363" s="304">
        <v>500000</v>
      </c>
      <c r="G363" s="304">
        <v>1000000</v>
      </c>
    </row>
    <row r="364" spans="1:7" ht="14.25">
      <c r="A364" s="81"/>
      <c r="B364" s="82"/>
      <c r="C364" s="82"/>
      <c r="D364" s="87" t="s">
        <v>163</v>
      </c>
      <c r="E364" s="88">
        <v>300000</v>
      </c>
      <c r="F364" s="88"/>
      <c r="G364" s="88"/>
    </row>
    <row r="365" spans="1:7" ht="14.25">
      <c r="A365" s="84">
        <v>4</v>
      </c>
      <c r="B365" s="85"/>
      <c r="C365" s="85"/>
      <c r="D365" s="96" t="s">
        <v>52</v>
      </c>
      <c r="E365" s="88">
        <v>300000</v>
      </c>
      <c r="F365" s="88">
        <v>0</v>
      </c>
      <c r="G365" s="88">
        <v>0</v>
      </c>
    </row>
    <row r="366" spans="1:7" ht="14.25">
      <c r="A366" s="105"/>
      <c r="B366" s="106">
        <v>42</v>
      </c>
      <c r="C366" s="85"/>
      <c r="D366" s="96" t="s">
        <v>53</v>
      </c>
      <c r="E366" s="88">
        <v>300000</v>
      </c>
      <c r="F366" s="88">
        <v>500000</v>
      </c>
      <c r="G366" s="88">
        <v>1000000</v>
      </c>
    </row>
    <row r="367" spans="1:7" ht="14.25">
      <c r="A367" s="105"/>
      <c r="B367" s="85"/>
      <c r="C367" s="85">
        <v>421</v>
      </c>
      <c r="D367" s="100" t="s">
        <v>56</v>
      </c>
      <c r="E367" s="88">
        <v>300000</v>
      </c>
      <c r="F367" s="88"/>
      <c r="G367" s="88"/>
    </row>
    <row r="368" spans="1:7" ht="14.25">
      <c r="A368" s="292"/>
      <c r="B368" s="293"/>
      <c r="C368" s="293"/>
      <c r="D368" s="290" t="s">
        <v>182</v>
      </c>
      <c r="E368" s="291">
        <f>E370</f>
        <v>140000</v>
      </c>
      <c r="F368" s="291">
        <f>F370</f>
        <v>3000000</v>
      </c>
      <c r="G368" s="291">
        <f>G370</f>
        <v>3000000</v>
      </c>
    </row>
    <row r="369" spans="1:7" ht="14.25">
      <c r="A369" s="105"/>
      <c r="B369" s="85"/>
      <c r="C369" s="85"/>
      <c r="D369" s="87" t="s">
        <v>162</v>
      </c>
      <c r="E369" s="101">
        <v>140000</v>
      </c>
      <c r="F369" s="101"/>
      <c r="G369" s="101"/>
    </row>
    <row r="370" spans="1:7" ht="14.25">
      <c r="A370" s="84">
        <v>4</v>
      </c>
      <c r="B370" s="85"/>
      <c r="C370" s="85"/>
      <c r="D370" s="96" t="s">
        <v>52</v>
      </c>
      <c r="E370" s="101">
        <f>SUM(E371+E373)</f>
        <v>140000</v>
      </c>
      <c r="F370" s="101">
        <f>F373</f>
        <v>3000000</v>
      </c>
      <c r="G370" s="101">
        <f>G373</f>
        <v>3000000</v>
      </c>
    </row>
    <row r="371" spans="1:7" ht="14.25">
      <c r="A371" s="84"/>
      <c r="B371" s="106">
        <v>41</v>
      </c>
      <c r="C371" s="85"/>
      <c r="D371" s="96" t="s">
        <v>53</v>
      </c>
      <c r="E371" s="101">
        <v>40000</v>
      </c>
      <c r="F371" s="101"/>
      <c r="G371" s="101"/>
    </row>
    <row r="372" spans="1:7" ht="14.25">
      <c r="A372" s="84"/>
      <c r="B372" s="85"/>
      <c r="C372" s="85">
        <v>411</v>
      </c>
      <c r="D372" s="100" t="s">
        <v>75</v>
      </c>
      <c r="E372" s="113">
        <v>40000</v>
      </c>
      <c r="F372" s="101"/>
      <c r="G372" s="101"/>
    </row>
    <row r="373" spans="1:7" ht="14.25">
      <c r="A373" s="105"/>
      <c r="B373" s="106">
        <v>42</v>
      </c>
      <c r="C373" s="85"/>
      <c r="D373" s="96" t="s">
        <v>55</v>
      </c>
      <c r="E373" s="101">
        <v>100000</v>
      </c>
      <c r="F373" s="101">
        <v>3000000</v>
      </c>
      <c r="G373" s="101">
        <v>3000000</v>
      </c>
    </row>
    <row r="374" spans="1:7" ht="14.25">
      <c r="A374" s="105"/>
      <c r="B374" s="85"/>
      <c r="C374" s="85">
        <v>426</v>
      </c>
      <c r="D374" s="100" t="s">
        <v>58</v>
      </c>
      <c r="E374" s="88">
        <v>100000</v>
      </c>
      <c r="F374" s="88"/>
      <c r="G374" s="88"/>
    </row>
    <row r="375" spans="1:7" ht="23.25" customHeight="1">
      <c r="A375" s="81"/>
      <c r="B375" s="82"/>
      <c r="C375" s="82"/>
      <c r="D375" s="87" t="s">
        <v>81</v>
      </c>
      <c r="E375" s="88"/>
      <c r="F375" s="88"/>
      <c r="G375" s="88"/>
    </row>
    <row r="376" spans="1:7" ht="14.25">
      <c r="A376" s="177"/>
      <c r="B376" s="178"/>
      <c r="C376" s="178"/>
      <c r="D376" s="153" t="s">
        <v>157</v>
      </c>
      <c r="E376" s="180">
        <f>E377</f>
        <v>137000</v>
      </c>
      <c r="F376" s="180">
        <f>F377</f>
        <v>137000</v>
      </c>
      <c r="G376" s="180">
        <f>G377</f>
        <v>137000</v>
      </c>
    </row>
    <row r="377" spans="1:7" ht="17.25" customHeight="1">
      <c r="A377" s="165"/>
      <c r="B377" s="166"/>
      <c r="C377" s="166"/>
      <c r="D377" s="299" t="s">
        <v>158</v>
      </c>
      <c r="E377" s="161">
        <f>E379</f>
        <v>137000</v>
      </c>
      <c r="F377" s="161">
        <f>F379</f>
        <v>137000</v>
      </c>
      <c r="G377" s="161">
        <f>G379</f>
        <v>137000</v>
      </c>
    </row>
    <row r="378" spans="1:7" ht="14.25">
      <c r="A378" s="81"/>
      <c r="B378" s="82"/>
      <c r="C378" s="82"/>
      <c r="D378" s="87" t="s">
        <v>15</v>
      </c>
      <c r="E378" s="50">
        <v>137000</v>
      </c>
      <c r="F378" s="50"/>
      <c r="G378" s="50"/>
    </row>
    <row r="379" spans="1:7" ht="14.25">
      <c r="A379" s="117">
        <v>3</v>
      </c>
      <c r="B379" s="82"/>
      <c r="C379" s="82"/>
      <c r="D379" s="96" t="s">
        <v>34</v>
      </c>
      <c r="E379" s="101">
        <f>E380+E384</f>
        <v>137000</v>
      </c>
      <c r="F379" s="101">
        <f>F380+F384</f>
        <v>137000</v>
      </c>
      <c r="G379" s="101">
        <f>G380+G384</f>
        <v>137000</v>
      </c>
    </row>
    <row r="380" spans="1:7" ht="14.25">
      <c r="A380" s="81"/>
      <c r="B380" s="118">
        <v>32</v>
      </c>
      <c r="C380" s="82"/>
      <c r="D380" s="96" t="s">
        <v>39</v>
      </c>
      <c r="E380" s="101">
        <f>E381+E382+E383</f>
        <v>27000</v>
      </c>
      <c r="F380" s="101">
        <v>27000</v>
      </c>
      <c r="G380" s="101">
        <v>27000</v>
      </c>
    </row>
    <row r="381" spans="1:7" ht="14.25">
      <c r="A381" s="81"/>
      <c r="B381" s="118"/>
      <c r="C381" s="82">
        <v>322</v>
      </c>
      <c r="D381" s="100" t="s">
        <v>41</v>
      </c>
      <c r="E381" s="113">
        <v>12000</v>
      </c>
      <c r="F381" s="101"/>
      <c r="G381" s="101"/>
    </row>
    <row r="382" spans="1:7" ht="14.25">
      <c r="A382" s="81"/>
      <c r="B382" s="82"/>
      <c r="C382" s="82">
        <v>323</v>
      </c>
      <c r="D382" s="100" t="s">
        <v>42</v>
      </c>
      <c r="E382" s="113">
        <v>10000</v>
      </c>
      <c r="F382" s="88"/>
      <c r="G382" s="88"/>
    </row>
    <row r="383" spans="1:7" ht="14.25">
      <c r="A383" s="117"/>
      <c r="B383" s="82"/>
      <c r="C383" s="82">
        <v>329</v>
      </c>
      <c r="D383" s="100" t="s">
        <v>44</v>
      </c>
      <c r="E383" s="88">
        <v>5000</v>
      </c>
      <c r="F383" s="88"/>
      <c r="G383" s="88"/>
    </row>
    <row r="384" spans="1:7" ht="14.25">
      <c r="A384" s="81"/>
      <c r="B384" s="118">
        <v>38</v>
      </c>
      <c r="C384" s="82"/>
      <c r="D384" s="119" t="s">
        <v>49</v>
      </c>
      <c r="E384" s="101">
        <f>E385</f>
        <v>110000</v>
      </c>
      <c r="F384" s="101">
        <v>110000</v>
      </c>
      <c r="G384" s="101">
        <v>110000</v>
      </c>
    </row>
    <row r="385" spans="1:7" ht="14.25">
      <c r="A385" s="81"/>
      <c r="B385" s="118"/>
      <c r="C385" s="82">
        <v>381</v>
      </c>
      <c r="D385" s="112" t="s">
        <v>50</v>
      </c>
      <c r="E385" s="88">
        <v>110000</v>
      </c>
      <c r="F385" s="88"/>
      <c r="G385" s="88"/>
    </row>
    <row r="386" spans="1:7" ht="14.25">
      <c r="A386" s="177"/>
      <c r="B386" s="178"/>
      <c r="C386" s="178"/>
      <c r="D386" s="153" t="s">
        <v>159</v>
      </c>
      <c r="E386" s="180">
        <f>E387</f>
        <v>15000</v>
      </c>
      <c r="F386" s="180">
        <f>F387</f>
        <v>15000</v>
      </c>
      <c r="G386" s="180">
        <f>G387</f>
        <v>15000</v>
      </c>
    </row>
    <row r="387" spans="1:7" ht="14.25">
      <c r="A387" s="165"/>
      <c r="B387" s="166"/>
      <c r="C387" s="166"/>
      <c r="D387" s="299" t="s">
        <v>160</v>
      </c>
      <c r="E387" s="161">
        <f>E389</f>
        <v>15000</v>
      </c>
      <c r="F387" s="161">
        <f>F389</f>
        <v>15000</v>
      </c>
      <c r="G387" s="161">
        <f>G389</f>
        <v>15000</v>
      </c>
    </row>
    <row r="388" spans="1:7" ht="14.25">
      <c r="A388" s="81"/>
      <c r="B388" s="82"/>
      <c r="C388" s="82"/>
      <c r="D388" s="87" t="s">
        <v>15</v>
      </c>
      <c r="E388" s="50">
        <v>15000</v>
      </c>
      <c r="F388" s="50"/>
      <c r="G388" s="50"/>
    </row>
    <row r="389" spans="1:7" ht="14.25">
      <c r="A389" s="117">
        <v>3</v>
      </c>
      <c r="B389" s="82"/>
      <c r="C389" s="82"/>
      <c r="D389" s="96" t="s">
        <v>34</v>
      </c>
      <c r="E389" s="101">
        <f>E390</f>
        <v>15000</v>
      </c>
      <c r="F389" s="101">
        <f>F390</f>
        <v>15000</v>
      </c>
      <c r="G389" s="101">
        <f>G390</f>
        <v>15000</v>
      </c>
    </row>
    <row r="390" spans="1:7" ht="14.25">
      <c r="A390" s="81"/>
      <c r="B390" s="118">
        <v>38</v>
      </c>
      <c r="C390" s="82"/>
      <c r="D390" s="119" t="s">
        <v>49</v>
      </c>
      <c r="E390" s="101">
        <f>E391</f>
        <v>15000</v>
      </c>
      <c r="F390" s="101">
        <v>15000</v>
      </c>
      <c r="G390" s="101">
        <v>15000</v>
      </c>
    </row>
    <row r="391" spans="1:7" ht="14.25">
      <c r="A391" s="81"/>
      <c r="B391" s="118"/>
      <c r="C391" s="82">
        <v>381</v>
      </c>
      <c r="D391" s="112" t="s">
        <v>50</v>
      </c>
      <c r="E391" s="88">
        <v>15000</v>
      </c>
      <c r="F391" s="88"/>
      <c r="G391" s="88"/>
    </row>
    <row r="392" spans="1:7" ht="14.25">
      <c r="A392" s="125"/>
      <c r="B392" s="127"/>
      <c r="C392" s="126"/>
      <c r="D392" s="125"/>
      <c r="E392" s="121"/>
      <c r="F392" s="121"/>
      <c r="G392" s="121"/>
    </row>
    <row r="393" spans="1:7" ht="14.25">
      <c r="A393" s="124"/>
      <c r="B393" s="122"/>
      <c r="C393" s="123"/>
      <c r="D393" s="125"/>
      <c r="E393" s="121"/>
      <c r="F393" s="121"/>
      <c r="G393" s="121"/>
    </row>
    <row r="394" spans="1:7" ht="14.25">
      <c r="A394" s="124"/>
      <c r="B394" s="122"/>
      <c r="C394" s="123"/>
      <c r="D394" s="125"/>
      <c r="E394" s="121"/>
      <c r="F394" s="121"/>
      <c r="G394" s="121"/>
    </row>
    <row r="395" spans="1:7" ht="14.25">
      <c r="A395" s="124"/>
      <c r="B395" s="122"/>
      <c r="C395" s="123"/>
      <c r="D395" s="125"/>
      <c r="E395" s="121"/>
      <c r="F395" s="121"/>
      <c r="G395" s="121"/>
    </row>
    <row r="396" spans="1:7" ht="14.25">
      <c r="A396" s="125"/>
      <c r="B396" s="120"/>
      <c r="C396" s="126"/>
      <c r="D396" s="54"/>
      <c r="E396" s="121"/>
      <c r="F396" s="54"/>
      <c r="G396" s="121"/>
    </row>
    <row r="397" spans="1:7" ht="14.25">
      <c r="A397" s="125"/>
      <c r="B397" s="120"/>
      <c r="C397" s="126"/>
      <c r="D397" s="54"/>
      <c r="E397" s="121"/>
      <c r="F397" s="54"/>
      <c r="G397" s="121"/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8" r:id="rId1"/>
  <rowBreaks count="7" manualBreakCount="7">
    <brk id="56" max="6" man="1"/>
    <brk id="115" max="6" man="1"/>
    <brk id="170" max="6" man="1"/>
    <brk id="220" max="6" man="1"/>
    <brk id="265" max="6" man="1"/>
    <brk id="321" max="6" man="1"/>
    <brk id="3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E17" sqref="E17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21" t="s">
        <v>82</v>
      </c>
      <c r="E2" s="421"/>
      <c r="F2" s="421"/>
      <c r="G2" s="421"/>
      <c r="H2" s="421"/>
    </row>
    <row r="3" spans="1:11" ht="39.75" customHeight="1">
      <c r="A3" s="423" t="s">
        <v>200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5" ht="18.75" customHeight="1"/>
    <row r="7" ht="18">
      <c r="A7" s="129" t="s">
        <v>83</v>
      </c>
    </row>
    <row r="9" spans="4:8" ht="18.75" customHeight="1">
      <c r="D9" s="421" t="s">
        <v>84</v>
      </c>
      <c r="E9" s="421"/>
      <c r="F9" s="421"/>
      <c r="G9" s="421"/>
      <c r="H9" s="421"/>
    </row>
    <row r="10" ht="12.75" customHeight="1"/>
    <row r="11" spans="1:13" ht="44.25" customHeight="1">
      <c r="A11" s="422" t="s">
        <v>199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</row>
    <row r="15" ht="18">
      <c r="A15" s="128" t="s">
        <v>217</v>
      </c>
    </row>
    <row r="16" ht="18">
      <c r="A16" s="128" t="s">
        <v>198</v>
      </c>
    </row>
    <row r="17" ht="18">
      <c r="A17" s="128" t="s">
        <v>220</v>
      </c>
    </row>
    <row r="19" spans="9:11" ht="18">
      <c r="I19" s="129" t="s">
        <v>85</v>
      </c>
      <c r="J19" s="54"/>
      <c r="K19" s="131"/>
    </row>
    <row r="20" spans="8:11" ht="18" customHeight="1">
      <c r="H20" s="125"/>
      <c r="I20" s="128" t="s">
        <v>90</v>
      </c>
      <c r="J20" s="125"/>
      <c r="K20" s="130"/>
    </row>
    <row r="21" spans="8:11" ht="14.25">
      <c r="H21" s="125"/>
      <c r="I21" s="125"/>
      <c r="J21" s="125"/>
      <c r="K21" s="125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2020-11-13T12:04:11Z</cp:lastPrinted>
  <dcterms:created xsi:type="dcterms:W3CDTF">2016-12-07T13:41:00Z</dcterms:created>
  <dcterms:modified xsi:type="dcterms:W3CDTF">2020-11-16T12:58:49Z</dcterms:modified>
  <cp:category/>
  <cp:version/>
  <cp:contentType/>
  <cp:contentStatus/>
</cp:coreProperties>
</file>